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<sst xmlns="http://schemas.openxmlformats.org/spreadsheetml/2006/main" count="151" uniqueCount="151">
  <si>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</si>
  <si>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</si>
  <si>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</si>
  <si>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</si>
  <si>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</si>
  <si>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</si>
  <si>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</si>
  <si>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</si>
  <si>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</si>
  <si>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</si>
  <si>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</si>
  <si>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</si>
  <si>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</si>
  <si>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</si>
  <si>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</si>
  <si>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</si>
  <si>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</si>
  <si>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</si>
  <si>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</si>
  <si>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</si>
  <si>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</si>
  <si>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</si>
  <si>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</si>
  <si>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</si>
  <si>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</si>
  <si>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</si>
  <si>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</si>
  <si>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</si>
  <si>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</si>
  <si>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</si>
  <si>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</si>
  <si>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</si>
  <si>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</si>
  <si>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</si>
  <si>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</si>
  <si>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</si>
  <si>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</si>
  <si>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</si>
  <si>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</si>
  <si>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</si>
  <si>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</si>
  <si>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</si>
  <si>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</si>
  <si>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</si>
  <si>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</si>
  <si>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</si>
  <si>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</si>
  <si>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</si>
  <si>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</si>
  <si>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</si>
  <si>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</si>
  <si>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</si>
  <si>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</si>
  <si>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</si>
  <si>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</si>
  <si>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</si>
  <si>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</si>
  <si>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</si>
  <si>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</si>
  <si>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</si>
  <si>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</si>
  <si>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</si>
  <si>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</si>
  <si>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</si>
  <si>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</si>
  <si>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</si>
  <si>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</si>
  <si>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</si>
  <si>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</si>
  <si>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</si>
  <si>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</si>
  <si>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</si>
  <si>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</si>
  <si>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</si>
  <si>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</si>
  <si>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</si>
  <si>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</si>
  <si>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</si>
  <si>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</si>
  <si>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</si>
  <si>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</si>
  <si>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</si>
  <si>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</si>
  <si>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</si>
  <si>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</si>
  <si>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</si>
  <si>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</si>
  <si>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</si>
  <si>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</si>
  <si>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</si>
  <si>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</si>
  <si>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</si>
  <si>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</si>
  <si>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</si>
  <si>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</si>
  <si>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</si>
  <si>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</si>
  <si>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</si>
  <si>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</si>
  <si>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</si>
  <si>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</si>
  <si>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</si>
  <si>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</si>
  <si>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</si>
  <si>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</si>
  <si>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</si>
  <si>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</si>
  <si>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</si>
  <si>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</si>
  <si>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</si>
  <si>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</si>
  <si>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</si>
  <si>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</si>
  <si>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</si>
  <si>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</si>
  <si>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</si>
  <si>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</si>
  <si>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</si>
  <si>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</si>
  <si>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</si>
  <si>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</si>
  <si>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</si>
  <si>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</si>
  <si>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</si>
  <si>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 xml:space="preserve">Руководитель финансово-бюджетной палаты                                                        </t>
  </si>
  <si>
    <t>Л.С.Свежинкина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</si>
  <si>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</si>
  <si>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</si>
  <si>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</si>
  <si>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</si>
  <si>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</si>
  <si>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</si>
  <si>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</si>
  <si>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</si>
  <si>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</si>
  <si>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</si>
  <si>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</si>
  <si>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</si>
  <si>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</si>
  <si>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</si>
  <si>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</si>
  <si>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</si>
  <si>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</si>
  <si>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</si>
  <si>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</si>
  <si>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годовой план на 2016 год</t>
  </si>
  <si>
    <t xml:space="preserve">  000 107 00000 00 0000 110</t>
  </si>
  <si>
    <t>НАЛОГИ, СБОРЫ И РЕГУЛЯРНЫЕ ПЛАТЕЖИ ЗА ПОЛЬЗОВАНИЕ ПРИРОДНЫМИ РЕСУРСАМИ</t>
  </si>
  <si>
    <t>об исполнении бюджета Бавлинского муниципального района на 1 октября 2016 года</t>
  </si>
  <si>
    <t>Исполнение на 01.10.2016г.</t>
  </si>
  <si>
    <t>Межбюджетные трансферты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</si>
</sst>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1" max="1" width="25.7109375" style="0" customWidth="1"/>
    <col min="2" max="2" width="72.421875" style="0" customWidth="1"/>
    <col min="3" max="4" width="15.28125" style="0" customWidth="1"/>
    <col min="5" max="5" width="13.28125" style="0" customWidth="1"/>
  </cols>
  <sheetData>
    <row r="1" spans="1:5" ht="12.75">
      <c r="A1" s="64" t="s">
        <v>62</v>
      </c>
      <c r="B1" s="65"/>
      <c r="C1" s="65"/>
      <c r="D1" s="65"/>
      <c r="E1" s="65"/>
    </row>
    <row r="2" spans="1:5" ht="12.75">
      <c r="A2" s="66" t="s">
        <v>148</v>
      </c>
      <c r="B2" s="67"/>
      <c r="C2" s="67"/>
      <c r="D2" s="67"/>
      <c r="E2" s="67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145</v>
      </c>
      <c r="D4" s="42" t="s">
        <v>149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136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SUM(C8,C10,C12,C17,C20,C21,C22,C23,C24,C27,C28,C22,C25,C26,C29)</f>
        <v>266405461.12</v>
      </c>
      <c r="D7" s="6">
        <f>SUM(D8,D10,D12,D17,D20,D21,D22,D23,D24,D27,D28,D22,D25,D26,D29)</f>
        <v>214030764.31000003</v>
      </c>
      <c r="E7" s="7">
        <f aca="true" t="shared" si="0" ref="E7:E21">SUM(D7/C7*100)</f>
        <v>80.3402315441243</v>
      </c>
    </row>
    <row r="8" spans="1:5" ht="12.75">
      <c r="A8" s="8" t="s">
        <v>80</v>
      </c>
      <c r="B8" s="9" t="s">
        <v>7</v>
      </c>
      <c r="C8" s="10">
        <f>SUM(C9)</f>
        <v>228935900</v>
      </c>
      <c r="D8" s="10">
        <f>SUM(D9)</f>
        <v>174131803.65</v>
      </c>
      <c r="E8" s="7">
        <f t="shared" si="0"/>
        <v>76.06137947346834</v>
      </c>
    </row>
    <row r="9" spans="1:5" ht="12.75">
      <c r="A9" s="11" t="s">
        <v>81</v>
      </c>
      <c r="B9" s="12" t="s">
        <v>8</v>
      </c>
      <c r="C9" s="13">
        <v>228935900</v>
      </c>
      <c r="D9" s="13">
        <v>174131803.65</v>
      </c>
      <c r="E9" s="14">
        <f t="shared" si="0"/>
        <v>76.06137947346834</v>
      </c>
    </row>
    <row r="10" spans="1:5" ht="25.5">
      <c r="A10" s="49" t="s">
        <v>128</v>
      </c>
      <c r="B10" s="57" t="s">
        <v>129</v>
      </c>
      <c r="C10" s="58">
        <f>SUM(C11)</f>
        <v>8877800</v>
      </c>
      <c r="D10" s="58">
        <f>SUM(D11)</f>
        <v>10599036.84</v>
      </c>
      <c r="E10" s="52">
        <f t="shared" si="0"/>
        <v>119.3881011061299</v>
      </c>
    </row>
    <row r="11" spans="1:5" ht="14.25" customHeight="1">
      <c r="A11" s="11" t="s">
        <v>130</v>
      </c>
      <c r="B11" s="12" t="s">
        <v>131</v>
      </c>
      <c r="C11" s="13">
        <v>8877800</v>
      </c>
      <c r="D11" s="13">
        <v>10599036.84</v>
      </c>
      <c r="E11" s="14">
        <f t="shared" si="0"/>
        <v>119.3881011061299</v>
      </c>
    </row>
    <row r="12" spans="1:5" ht="12.75">
      <c r="A12" s="8" t="s">
        <v>82</v>
      </c>
      <c r="B12" s="9" t="s">
        <v>9</v>
      </c>
      <c r="C12" s="10">
        <f>SUM(C13:C16)</f>
        <v>14669000</v>
      </c>
      <c r="D12" s="10">
        <f>SUM(D13:D16)</f>
        <v>11192329.77</v>
      </c>
      <c r="E12" s="7">
        <f t="shared" si="0"/>
        <v>76.29920083168587</v>
      </c>
    </row>
    <row r="13" spans="1:5" ht="12.75">
      <c r="A13" s="11" t="s">
        <v>83</v>
      </c>
      <c r="B13" s="35" t="s">
        <v>72</v>
      </c>
      <c r="C13" s="13">
        <v>3000000</v>
      </c>
      <c r="D13" s="13">
        <v>2926557.23</v>
      </c>
      <c r="E13" s="14">
        <f t="shared" si="0"/>
        <v>97.55190766666666</v>
      </c>
    </row>
    <row r="14" spans="1:5" ht="12.75">
      <c r="A14" s="11" t="s">
        <v>120</v>
      </c>
      <c r="B14" s="35" t="s">
        <v>60</v>
      </c>
      <c r="C14" s="13">
        <v>11500000</v>
      </c>
      <c r="D14" s="13">
        <v>7851827.04</v>
      </c>
      <c r="E14" s="14">
        <f t="shared" si="0"/>
        <v>68.27675686956522</v>
      </c>
    </row>
    <row r="15" spans="1:5" ht="12.75">
      <c r="A15" s="11" t="s">
        <v>121</v>
      </c>
      <c r="B15" s="35" t="s">
        <v>61</v>
      </c>
      <c r="C15" s="13">
        <v>150000</v>
      </c>
      <c r="D15" s="13">
        <v>358145.5</v>
      </c>
      <c r="E15" s="14">
        <f t="shared" si="0"/>
        <v>238.7636666666667</v>
      </c>
    </row>
    <row r="16" spans="1:5" ht="12" customHeight="1">
      <c r="A16" s="11" t="s">
        <v>126</v>
      </c>
      <c r="B16" s="35" t="s">
        <v>127</v>
      </c>
      <c r="C16" s="13">
        <v>19000</v>
      </c>
      <c r="D16" s="13">
        <v>55800</v>
      </c>
      <c r="E16" s="14">
        <f t="shared" si="0"/>
        <v>293.6842105263158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3" t="s">
        <v>146</v>
      </c>
      <c r="B20" s="62" t="s">
        <v>147</v>
      </c>
      <c r="C20" s="58">
        <v>352000</v>
      </c>
      <c r="D20" s="58">
        <v>190641.38</v>
      </c>
      <c r="E20" s="14">
        <f t="shared" si="0"/>
        <v>54.15948295454546</v>
      </c>
    </row>
    <row r="21" spans="1:5" ht="12.75">
      <c r="A21" s="8" t="s">
        <v>87</v>
      </c>
      <c r="B21" s="9" t="s">
        <v>13</v>
      </c>
      <c r="C21" s="10">
        <v>3100000</v>
      </c>
      <c r="D21" s="10">
        <v>2761682.02</v>
      </c>
      <c r="E21" s="7">
        <f t="shared" si="0"/>
        <v>89.08651677419354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5138000</v>
      </c>
      <c r="D23" s="10">
        <v>6274345.72</v>
      </c>
      <c r="E23" s="7">
        <f>SUM(D23/C23*100)</f>
        <v>122.1164990268587</v>
      </c>
    </row>
    <row r="24" spans="1:5" ht="12.75">
      <c r="A24" s="8" t="s">
        <v>90</v>
      </c>
      <c r="B24" s="17" t="s">
        <v>16</v>
      </c>
      <c r="C24" s="10">
        <v>2072366.97</v>
      </c>
      <c r="D24" s="10">
        <v>2696218.91</v>
      </c>
      <c r="E24" s="7">
        <f>SUM(D24/C24*100)</f>
        <v>130.10335278601744</v>
      </c>
    </row>
    <row r="25" spans="1:5" ht="13.5" customHeight="1">
      <c r="A25" s="18" t="s">
        <v>91</v>
      </c>
      <c r="B25" s="19" t="s">
        <v>17</v>
      </c>
      <c r="C25" s="10">
        <v>328394.15</v>
      </c>
      <c r="D25" s="10">
        <v>329283.87</v>
      </c>
      <c r="E25" s="7"/>
    </row>
    <row r="26" spans="1:5" ht="12.75">
      <c r="A26" s="18" t="s">
        <v>92</v>
      </c>
      <c r="B26" s="19" t="s">
        <v>68</v>
      </c>
      <c r="C26" s="20">
        <v>532000</v>
      </c>
      <c r="D26" s="10">
        <v>4106774.69</v>
      </c>
      <c r="E26" s="7">
        <f>SUM(D26/C26*100)</f>
        <v>771.9501296992481</v>
      </c>
    </row>
    <row r="27" spans="1:5" ht="12.75">
      <c r="A27" s="18" t="s">
        <v>93</v>
      </c>
      <c r="B27" s="19" t="s">
        <v>18</v>
      </c>
      <c r="C27" s="21">
        <v>2400000</v>
      </c>
      <c r="D27" s="10">
        <v>1727647.46</v>
      </c>
      <c r="E27" s="7">
        <f>SUM(D27/C27*100)</f>
        <v>71.98531083333333</v>
      </c>
    </row>
    <row r="28" spans="1:5" ht="12.75">
      <c r="A28" s="18" t="s">
        <v>94</v>
      </c>
      <c r="B28" s="19" t="s">
        <v>19</v>
      </c>
      <c r="C28" s="21">
        <v>0</v>
      </c>
      <c r="D28" s="20">
        <v>21000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448633604.32</v>
      </c>
      <c r="D30" s="21">
        <v>327372873.47</v>
      </c>
      <c r="E30" s="7">
        <f>SUM(D30/C30*100)</f>
        <v>72.97109942671447</v>
      </c>
    </row>
    <row r="31" spans="1:5" ht="12.75">
      <c r="A31" s="8" t="s">
        <v>97</v>
      </c>
      <c r="B31" s="22" t="s">
        <v>21</v>
      </c>
      <c r="C31" s="15">
        <f>SUM(C7+C30)</f>
        <v>715039065.44</v>
      </c>
      <c r="D31" s="15">
        <f>SUM(D7+D30)</f>
        <v>541403637.7800001</v>
      </c>
      <c r="E31" s="7">
        <f>SUM(D31/C31*100)</f>
        <v>75.71665157159585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61912416.46000001</v>
      </c>
      <c r="D33" s="15">
        <f>SUM(D34:D41)</f>
        <v>44205920.64</v>
      </c>
      <c r="E33" s="7">
        <f aca="true" t="shared" si="1" ref="E33:E75">SUM(D33/C33*100)</f>
        <v>71.40073537359068</v>
      </c>
    </row>
    <row r="34" spans="1:5" ht="25.5">
      <c r="A34" s="11" t="s">
        <v>25</v>
      </c>
      <c r="B34" s="25" t="s">
        <v>26</v>
      </c>
      <c r="C34" s="16">
        <v>4091533.37</v>
      </c>
      <c r="D34" s="16">
        <v>3933210.71</v>
      </c>
      <c r="E34" s="14">
        <f t="shared" si="1"/>
        <v>96.13048102794771</v>
      </c>
    </row>
    <row r="35" spans="1:5" ht="25.5">
      <c r="A35" s="11" t="s">
        <v>27</v>
      </c>
      <c r="B35" s="25" t="s">
        <v>28</v>
      </c>
      <c r="C35" s="16">
        <v>13351333.12</v>
      </c>
      <c r="D35" s="16">
        <v>11191873.06</v>
      </c>
      <c r="E35" s="14">
        <f t="shared" si="1"/>
        <v>83.82588434734525</v>
      </c>
    </row>
    <row r="36" spans="1:5" ht="38.25">
      <c r="A36" s="11" t="s">
        <v>29</v>
      </c>
      <c r="B36" s="26" t="s">
        <v>30</v>
      </c>
      <c r="C36" s="16">
        <v>20577865.6</v>
      </c>
      <c r="D36" s="16">
        <v>16708535.24</v>
      </c>
      <c r="E36" s="46">
        <f t="shared" si="1"/>
        <v>81.19663897503538</v>
      </c>
    </row>
    <row r="37" spans="1:5" ht="12.75">
      <c r="A37" s="11" t="s">
        <v>31</v>
      </c>
      <c r="B37" s="27" t="s">
        <v>32</v>
      </c>
      <c r="C37" s="16">
        <v>14700.2</v>
      </c>
      <c r="D37" s="16">
        <v>10072.24</v>
      </c>
      <c r="E37" s="46">
        <f t="shared" si="1"/>
        <v>68.51770724207833</v>
      </c>
    </row>
    <row r="38" spans="1:5" ht="12.75">
      <c r="A38" s="11" t="s">
        <v>65</v>
      </c>
      <c r="B38" s="27" t="s">
        <v>66</v>
      </c>
      <c r="C38" s="16">
        <v>6205581.7</v>
      </c>
      <c r="D38" s="16">
        <v>5266280.94</v>
      </c>
      <c r="E38" s="46">
        <f t="shared" si="1"/>
        <v>84.86361463905955</v>
      </c>
    </row>
    <row r="39" spans="1:5" ht="12.75">
      <c r="A39" s="11" t="s">
        <v>134</v>
      </c>
      <c r="B39" s="27" t="s">
        <v>135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1545121.76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16126280.71</v>
      </c>
      <c r="D41" s="16">
        <v>7095948.45</v>
      </c>
      <c r="E41" s="46">
        <f t="shared" si="1"/>
        <v>44.00238702033607</v>
      </c>
    </row>
    <row r="42" spans="1:5" ht="12.75">
      <c r="A42" s="8" t="s">
        <v>64</v>
      </c>
      <c r="B42" s="24" t="s">
        <v>63</v>
      </c>
      <c r="C42" s="15">
        <v>955800</v>
      </c>
      <c r="D42" s="15">
        <v>955800</v>
      </c>
      <c r="E42" s="7">
        <f t="shared" si="1"/>
        <v>100</v>
      </c>
    </row>
    <row r="43" spans="1:5" ht="12.75" customHeight="1">
      <c r="A43" s="8" t="s">
        <v>34</v>
      </c>
      <c r="B43" s="24" t="s">
        <v>35</v>
      </c>
      <c r="C43" s="15">
        <f>SUM(C44:C45)</f>
        <v>4103800</v>
      </c>
      <c r="D43" s="15">
        <f>SUM(D44:D45)</f>
        <v>813983.92</v>
      </c>
      <c r="E43" s="7">
        <f t="shared" si="1"/>
        <v>19.834882791559043</v>
      </c>
    </row>
    <row r="44" spans="1:5" ht="25.5">
      <c r="A44" s="11" t="s">
        <v>116</v>
      </c>
      <c r="B44" s="26" t="s">
        <v>117</v>
      </c>
      <c r="C44" s="16">
        <v>1029638</v>
      </c>
      <c r="D44" s="16">
        <v>758485.13</v>
      </c>
      <c r="E44" s="14">
        <f t="shared" si="1"/>
        <v>73.66522311725092</v>
      </c>
    </row>
    <row r="45" spans="1:5" ht="25.5">
      <c r="A45" s="11" t="s">
        <v>122</v>
      </c>
      <c r="B45" s="26" t="s">
        <v>123</v>
      </c>
      <c r="C45" s="16">
        <v>3074162</v>
      </c>
      <c r="D45" s="16">
        <v>55498.79</v>
      </c>
      <c r="E45" s="14">
        <f t="shared" si="1"/>
        <v>1.8053306884933193</v>
      </c>
    </row>
    <row r="46" spans="1:5" ht="12.75">
      <c r="A46" s="49" t="s">
        <v>99</v>
      </c>
      <c r="B46" s="50" t="s">
        <v>100</v>
      </c>
      <c r="C46" s="51">
        <f>SUM(C47:C50)</f>
        <v>14618428.3</v>
      </c>
      <c r="D46" s="51">
        <f>SUM(D47:D50)</f>
        <v>10904772.52</v>
      </c>
      <c r="E46" s="52">
        <f t="shared" si="1"/>
        <v>74.5960666647043</v>
      </c>
    </row>
    <row r="47" spans="1:5" ht="12.75">
      <c r="A47" s="54" t="s">
        <v>137</v>
      </c>
      <c r="B47" s="55" t="s">
        <v>138</v>
      </c>
      <c r="C47" s="56">
        <v>2990293.04</v>
      </c>
      <c r="D47" s="56">
        <v>1199993.04</v>
      </c>
      <c r="E47" s="60">
        <f t="shared" si="1"/>
        <v>40.12961351774407</v>
      </c>
    </row>
    <row r="48" spans="1:5" ht="12.75">
      <c r="A48" s="54" t="s">
        <v>139</v>
      </c>
      <c r="B48" s="55" t="s">
        <v>140</v>
      </c>
      <c r="C48" s="56">
        <v>0</v>
      </c>
      <c r="D48" s="56">
        <v>0</v>
      </c>
      <c r="E48" s="60"/>
    </row>
    <row r="49" spans="1:5" ht="12.75">
      <c r="A49" s="54" t="s">
        <v>141</v>
      </c>
      <c r="B49" s="55" t="s">
        <v>142</v>
      </c>
      <c r="C49" s="56">
        <v>10928135.26</v>
      </c>
      <c r="D49" s="56">
        <v>9007779.48</v>
      </c>
      <c r="E49" s="60">
        <f t="shared" si="1"/>
        <v>82.42741570898163</v>
      </c>
    </row>
    <row r="50" spans="1:5" s="61" customFormat="1" ht="12.75">
      <c r="A50" s="54" t="s">
        <v>143</v>
      </c>
      <c r="B50" s="55" t="s">
        <v>144</v>
      </c>
      <c r="C50" s="56">
        <v>700000</v>
      </c>
      <c r="D50" s="56">
        <v>697000</v>
      </c>
      <c r="E50" s="60"/>
    </row>
    <row r="51" spans="1:5" ht="12.75">
      <c r="A51" s="8" t="s">
        <v>36</v>
      </c>
      <c r="B51" s="24" t="s">
        <v>37</v>
      </c>
      <c r="C51" s="15">
        <f>SUM(C52:C55)</f>
        <v>10632160</v>
      </c>
      <c r="D51" s="15">
        <f>SUM(D52:D55)</f>
        <v>8459326.81</v>
      </c>
      <c r="E51" s="7">
        <f t="shared" si="1"/>
        <v>79.5635770153948</v>
      </c>
    </row>
    <row r="52" spans="1:5" ht="12.75">
      <c r="A52" s="11" t="s">
        <v>38</v>
      </c>
      <c r="B52" s="26" t="s">
        <v>39</v>
      </c>
      <c r="C52" s="16">
        <v>7608000</v>
      </c>
      <c r="D52" s="16">
        <v>7608000</v>
      </c>
      <c r="E52" s="14">
        <f t="shared" si="1"/>
        <v>100</v>
      </c>
    </row>
    <row r="53" spans="1:5" ht="12.75">
      <c r="A53" s="11" t="s">
        <v>118</v>
      </c>
      <c r="B53" s="26" t="s">
        <v>119</v>
      </c>
      <c r="C53" s="16">
        <v>592200</v>
      </c>
      <c r="D53" s="16">
        <v>314890.4</v>
      </c>
      <c r="E53" s="14"/>
    </row>
    <row r="54" spans="1:5" ht="12.75">
      <c r="A54" s="11" t="s">
        <v>69</v>
      </c>
      <c r="B54" s="26" t="s">
        <v>70</v>
      </c>
      <c r="C54" s="16">
        <v>2269660</v>
      </c>
      <c r="D54" s="16">
        <v>427990.88</v>
      </c>
      <c r="E54" s="14"/>
    </row>
    <row r="55" spans="1:5" ht="12.75">
      <c r="A55" s="11" t="s">
        <v>108</v>
      </c>
      <c r="B55" s="26" t="s">
        <v>109</v>
      </c>
      <c r="C55" s="16">
        <v>162300</v>
      </c>
      <c r="D55" s="16">
        <v>108445.53</v>
      </c>
      <c r="E55" s="14">
        <f t="shared" si="1"/>
        <v>66.8179482439926</v>
      </c>
    </row>
    <row r="56" spans="1:5" ht="12.75">
      <c r="A56" s="8" t="s">
        <v>75</v>
      </c>
      <c r="B56" s="24" t="s">
        <v>76</v>
      </c>
      <c r="C56" s="15">
        <f>SUM(C57)</f>
        <v>2072366.97</v>
      </c>
      <c r="D56" s="15">
        <f>SUM(D57)</f>
        <v>0</v>
      </c>
      <c r="E56" s="14">
        <f t="shared" si="1"/>
        <v>0</v>
      </c>
    </row>
    <row r="57" spans="1:5" ht="12.75">
      <c r="A57" s="11" t="s">
        <v>77</v>
      </c>
      <c r="B57" s="26" t="s">
        <v>78</v>
      </c>
      <c r="C57" s="16">
        <v>2072366.97</v>
      </c>
      <c r="D57" s="16">
        <v>0</v>
      </c>
      <c r="E57" s="14">
        <f t="shared" si="1"/>
        <v>0</v>
      </c>
    </row>
    <row r="58" spans="1:5" ht="12.75">
      <c r="A58" s="8" t="s">
        <v>40</v>
      </c>
      <c r="B58" s="24" t="s">
        <v>41</v>
      </c>
      <c r="C58" s="15">
        <f>SUM(C59:C62)</f>
        <v>537031386.25</v>
      </c>
      <c r="D58" s="15">
        <f>SUM(D59:D62)</f>
        <v>348665290.11</v>
      </c>
      <c r="E58" s="7">
        <f t="shared" si="1"/>
        <v>64.92456475303449</v>
      </c>
    </row>
    <row r="59" spans="1:5" ht="12.75">
      <c r="A59" s="11" t="s">
        <v>42</v>
      </c>
      <c r="B59" s="26" t="s">
        <v>43</v>
      </c>
      <c r="C59" s="16">
        <v>160409148.85</v>
      </c>
      <c r="D59" s="16">
        <v>100389722.6</v>
      </c>
      <c r="E59" s="14">
        <f t="shared" si="1"/>
        <v>62.583539230592955</v>
      </c>
    </row>
    <row r="60" spans="1:5" ht="12.75">
      <c r="A60" s="11" t="s">
        <v>44</v>
      </c>
      <c r="B60" s="26" t="s">
        <v>45</v>
      </c>
      <c r="C60" s="16">
        <v>341007121.44</v>
      </c>
      <c r="D60" s="16">
        <v>222804752.3</v>
      </c>
      <c r="E60" s="14">
        <f t="shared" si="1"/>
        <v>65.33727253528996</v>
      </c>
    </row>
    <row r="61" spans="1:5" ht="12.75">
      <c r="A61" s="11" t="s">
        <v>46</v>
      </c>
      <c r="B61" s="26" t="s">
        <v>47</v>
      </c>
      <c r="C61" s="16">
        <v>17490719.08</v>
      </c>
      <c r="D61" s="16">
        <v>12576433.05</v>
      </c>
      <c r="E61" s="14">
        <f t="shared" si="1"/>
        <v>71.90346487458423</v>
      </c>
    </row>
    <row r="62" spans="1:5" ht="12.75">
      <c r="A62" s="11" t="s">
        <v>48</v>
      </c>
      <c r="B62" s="26" t="s">
        <v>49</v>
      </c>
      <c r="C62" s="16">
        <v>18124396.88</v>
      </c>
      <c r="D62" s="16">
        <v>12894382.16</v>
      </c>
      <c r="E62" s="14">
        <f t="shared" si="1"/>
        <v>71.14378616498273</v>
      </c>
    </row>
    <row r="63" spans="1:5" ht="12.75">
      <c r="A63" s="8" t="s">
        <v>50</v>
      </c>
      <c r="B63" s="24" t="s">
        <v>110</v>
      </c>
      <c r="C63" s="15">
        <f>SUM(C64:C65)</f>
        <v>63700365</v>
      </c>
      <c r="D63" s="15">
        <f>SUM(D64:D65)</f>
        <v>39252649</v>
      </c>
      <c r="E63" s="7">
        <f t="shared" si="1"/>
        <v>61.6207599438402</v>
      </c>
    </row>
    <row r="64" spans="1:5" ht="12.75">
      <c r="A64" s="11" t="s">
        <v>51</v>
      </c>
      <c r="B64" s="26" t="s">
        <v>52</v>
      </c>
      <c r="C64" s="16">
        <v>61949065</v>
      </c>
      <c r="D64" s="16">
        <v>38192509.06</v>
      </c>
      <c r="E64" s="14">
        <f t="shared" si="1"/>
        <v>61.65146973566107</v>
      </c>
    </row>
    <row r="65" spans="1:5" ht="12.75">
      <c r="A65" s="11" t="s">
        <v>101</v>
      </c>
      <c r="B65" s="26" t="s">
        <v>102</v>
      </c>
      <c r="C65" s="16">
        <v>1751300</v>
      </c>
      <c r="D65" s="16">
        <v>1060139.94</v>
      </c>
      <c r="E65" s="14">
        <f t="shared" si="1"/>
        <v>60.53445668931651</v>
      </c>
    </row>
    <row r="66" spans="1:5" ht="12.75">
      <c r="A66" s="8" t="s">
        <v>53</v>
      </c>
      <c r="B66" s="24" t="s">
        <v>111</v>
      </c>
      <c r="C66" s="15">
        <f>SUM(C67:C67)</f>
        <v>481200</v>
      </c>
      <c r="D66" s="15">
        <f>SUM(D67:D67)</f>
        <v>165000</v>
      </c>
      <c r="E66" s="7">
        <f t="shared" si="1"/>
        <v>34.28927680798005</v>
      </c>
    </row>
    <row r="67" spans="1:5" ht="12.75">
      <c r="A67" s="11" t="s">
        <v>71</v>
      </c>
      <c r="B67" s="26" t="s">
        <v>103</v>
      </c>
      <c r="C67" s="16">
        <v>481200</v>
      </c>
      <c r="D67" s="16">
        <v>165000</v>
      </c>
      <c r="E67" s="14">
        <f t="shared" si="1"/>
        <v>34.28927680798005</v>
      </c>
    </row>
    <row r="68" spans="1:5" ht="12.75">
      <c r="A68" s="8" t="s">
        <v>54</v>
      </c>
      <c r="B68" s="24" t="s">
        <v>55</v>
      </c>
      <c r="C68" s="15">
        <f>SUM(C69:C71)</f>
        <v>18084755.66</v>
      </c>
      <c r="D68" s="15">
        <f>SUM(D69:D71)</f>
        <v>11472081.13</v>
      </c>
      <c r="E68" s="7">
        <f t="shared" si="1"/>
        <v>63.43509055736946</v>
      </c>
    </row>
    <row r="69" spans="1:5" ht="12.75">
      <c r="A69" s="54" t="s">
        <v>112</v>
      </c>
      <c r="B69" s="55" t="s">
        <v>113</v>
      </c>
      <c r="C69" s="56">
        <v>435700</v>
      </c>
      <c r="D69" s="56">
        <v>20542.34</v>
      </c>
      <c r="E69" s="7">
        <f t="shared" si="1"/>
        <v>4.714789993114529</v>
      </c>
    </row>
    <row r="70" spans="1:5" ht="12.75">
      <c r="A70" s="11" t="s">
        <v>56</v>
      </c>
      <c r="B70" s="26" t="s">
        <v>57</v>
      </c>
      <c r="C70" s="16">
        <v>10919755.66</v>
      </c>
      <c r="D70" s="16">
        <v>8376180.36</v>
      </c>
      <c r="E70" s="14">
        <f t="shared" si="1"/>
        <v>76.70666469839308</v>
      </c>
    </row>
    <row r="71" spans="1:5" ht="12.75">
      <c r="A71" s="11" t="s">
        <v>132</v>
      </c>
      <c r="B71" s="59" t="s">
        <v>133</v>
      </c>
      <c r="C71" s="16">
        <v>6729300</v>
      </c>
      <c r="D71" s="16">
        <v>3075358.43</v>
      </c>
      <c r="E71" s="14">
        <f t="shared" si="1"/>
        <v>45.701015410220975</v>
      </c>
    </row>
    <row r="72" spans="1:5" ht="12.75">
      <c r="A72" s="49" t="s">
        <v>74</v>
      </c>
      <c r="B72" s="53" t="s">
        <v>105</v>
      </c>
      <c r="C72" s="51">
        <v>1320900</v>
      </c>
      <c r="D72" s="51">
        <v>1141199.5</v>
      </c>
      <c r="E72" s="52">
        <f t="shared" si="1"/>
        <v>86.39560148383678</v>
      </c>
    </row>
    <row r="73" spans="1:5" ht="12.75">
      <c r="A73" s="49" t="s">
        <v>106</v>
      </c>
      <c r="B73" s="53" t="s">
        <v>107</v>
      </c>
      <c r="C73" s="51"/>
      <c r="D73" s="51"/>
      <c r="E73" s="52"/>
    </row>
    <row r="74" spans="1:5" ht="12.75">
      <c r="A74" s="8" t="s">
        <v>104</v>
      </c>
      <c r="B74" s="47" t="s">
        <v>150</v>
      </c>
      <c r="C74" s="15">
        <v>22430600</v>
      </c>
      <c r="D74" s="15">
        <v>13150560.68</v>
      </c>
      <c r="E74" s="52">
        <f t="shared" si="1"/>
        <v>58.62777045643005</v>
      </c>
    </row>
    <row r="75" spans="1:5" ht="12.75">
      <c r="A75" s="8" t="s">
        <v>58</v>
      </c>
      <c r="B75" s="28" t="s">
        <v>59</v>
      </c>
      <c r="C75" s="15">
        <f>SUM(C33,C42,C43,C46,C51,C56,C58,C63,C66,C68,C72,C73,C74)</f>
        <v>737344178.64</v>
      </c>
      <c r="D75" s="15">
        <f>SUM(D33,D42,D43,D46,D51,D56,D58,D63,D66,D68,D72,D73,D74)</f>
        <v>479186584.31</v>
      </c>
      <c r="E75" s="7">
        <f t="shared" si="1"/>
        <v>64.98818302110139</v>
      </c>
    </row>
    <row r="76" spans="1:5" ht="12.75">
      <c r="A76" s="5"/>
      <c r="B76" s="28" t="s">
        <v>73</v>
      </c>
      <c r="C76" s="15">
        <f>SUM(C31-C75)</f>
        <v>-22305113.19999993</v>
      </c>
      <c r="D76" s="15">
        <f>SUM(D31-D75)</f>
        <v>62217053.47000009</v>
      </c>
      <c r="E76" s="7"/>
    </row>
    <row r="77" spans="1:5" ht="12.75">
      <c r="A77" s="29"/>
      <c r="B77" s="30"/>
      <c r="C77" s="31"/>
      <c r="D77" s="31"/>
      <c r="E77" s="31"/>
    </row>
    <row r="78" spans="1:5" ht="12.75" customHeight="1">
      <c r="A78" s="34"/>
      <c r="B78" s="32"/>
      <c r="C78" s="33"/>
      <c r="D78" s="31"/>
      <c r="E78" s="31"/>
    </row>
    <row r="79" spans="1:3" ht="12.75">
      <c r="A79" s="68" t="s">
        <v>124</v>
      </c>
      <c r="B79" s="68"/>
      <c r="C79" s="48" t="s">
        <v>125</v>
      </c>
    </row>
  </sheetData>
  <sheetProtection/>
  <mergeCells count="3">
    <mergeCell ref="A1:E1"/>
    <mergeCell ref="A2:E2"/>
    <mergeCell ref="A79:B79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bavl-guzelj-fo</cp:lastModifiedBy>
  <cp:lastPrinted>2016-07-25T10:47:29Z</cp:lastPrinted>
  <dcterms:created xsi:type="dcterms:W3CDTF">1996-10-08T23:32:33Z</dcterms:created>
  <dcterms:modified xsi:type="dcterms:W3CDTF">2016-10-19T13:32:11Z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