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175" windowHeight="6390" tabRatio="619" activeTab="0"/>
  </bookViews>
  <sheets>
    <sheet name="2015" sheetId="1" r:id="rId1"/>
  </sheets>
  <definedNames>
    <definedName name="А40">#REF!</definedName>
  </definedNames>
  <calcPr fullCalcOnLoad="1"/>
</workbook>
</file>

<file path=xl/sharedStrings.xml><?xml version="1.0" encoding="utf-8"?>
<sst xmlns="http://schemas.openxmlformats.org/spreadsheetml/2006/main" count="242" uniqueCount="237">
  <si>
    <t>НАЛОГИ НА СОВОКУПНЫЙ ДОХОД</t>
  </si>
  <si>
    <t xml:space="preserve"> </t>
  </si>
  <si>
    <t>Налог на доходы физических лиц</t>
  </si>
  <si>
    <t>Единый налог на вмененный доход для отдельных видов деятельности</t>
  </si>
  <si>
    <t>НАЛОГИ НА ПРИБЫЛЬ, ДОХОДЫ</t>
  </si>
  <si>
    <t xml:space="preserve"> 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</si>
  <si>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</si>
  <si>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 ГОСУДАРСТВЕННАЯ   ПОШЛИНА</t>
  </si>
  <si>
    <t xml:space="preserve">Государственная пошлина по делам, рассматриваемым в судах общей юрисдикции, мировыми судьями </t>
  </si>
  <si>
    <t>БЕЗВОЗМЕЗДНЫЕ ПОСТУПЛЕНИЯ</t>
  </si>
  <si>
    <t>ВСЕГО ДОХОДОВ</t>
  </si>
  <si>
    <t>Единый сельскохозяйственный налог</t>
  </si>
  <si>
    <t>Плата за негативное воздействие на окружающую среду</t>
  </si>
  <si>
    <t>к решению Совета</t>
  </si>
  <si>
    <t>Бавлинского муниципального района</t>
  </si>
  <si>
    <t>(тыс.руб.)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</si>
  <si>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</si>
  <si>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в связи с применением упрощенной системы налогообложения</t>
  </si>
  <si>
    <t>ДОХОДЫ ОТ ПРОДАЖИ МАТЕРИАЛЬНЫХ И НЕМАТЕРИАЛЬНЫХ АКТИВОВ</t>
  </si>
  <si>
    <t>Денежные взыскания (штрафы) за нарушение законодательства о  налогах и сборах</t>
  </si>
  <si>
    <t>Прочие поступления от денежных взысканий (штрафов) и иных сумм в возмещение ущерба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</si>
  <si>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</si>
  <si>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</si>
  <si>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</si>
  <si>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Наименование показателя  </t>
  </si>
  <si>
    <t>ПЛАТЕЖИ ПРИ ПОЛЬЗОВАНИИ ПРИРОДНЫМИ РЕСУРСАМИ</t>
  </si>
  <si>
    <t>Денежные взыскания (штрафы) за нарушение законодательства о недрах, об особо охраняемых природных территориях. Об охране и использовании животного мира, об экологической экспертизе, в области охраны окружающей среды,земельного законодательства, лесного законодательства, водного законодательства</t>
  </si>
  <si>
    <t xml:space="preserve">Сумма </t>
  </si>
  <si>
    <t xml:space="preserve">НАЛОГОВЫЕ И НЕНАЛОГОВЫЕ ДОХОДЫ 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</si>
  <si>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</si>
  <si>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</si>
  <si>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ЗАДОЛЖЕННОСТЬ И ПЕРЕРАСЧЕТЫ ПО ОТМЕНЕННЫМ НАЛОГАМ,СБОРАМ И ИНЫМ ОБЯЗАТЕЛЬНЫМ ПЛАТЕЖАМ</t>
  </si>
  <si>
    <t>Прочие налоги и сборы (по отмененным местным налогам и сборам)</t>
  </si>
  <si>
    <t xml:space="preserve">Доходы  </t>
  </si>
  <si>
    <t>Код дохода</t>
  </si>
  <si>
    <t xml:space="preserve">000 1 00 00000 00 0000 000 </t>
  </si>
  <si>
    <t>000 1 01 00000 00 0000 000</t>
  </si>
  <si>
    <t>000 1 05 00000 00 0000 000</t>
  </si>
  <si>
    <t>000 1 08 00000 00 0000 000</t>
  </si>
  <si>
    <t>000 1 01 02000 01 0000 110</t>
  </si>
  <si>
    <t>000 1 05 01000 00 0000 110</t>
  </si>
  <si>
    <t>000 1 08 03000 01 0000 110</t>
  </si>
  <si>
    <t>000 1 09 00000 00 0000 000</t>
  </si>
  <si>
    <t>000 1 09 07000 00 0000 110</t>
  </si>
  <si>
    <t>000 1 11 00000 00 0000 000</t>
  </si>
  <si>
    <t>000 1 11 05000 00 0000 120</t>
  </si>
  <si>
    <t>000 1 12 00000 00 0000 000</t>
  </si>
  <si>
    <t>000 1 12 01000 01 0000 120</t>
  </si>
  <si>
    <t>000 1 13 00000 00 0000 000</t>
  </si>
  <si>
    <t>000 1 14 00000 00 0000 000</t>
  </si>
  <si>
    <t>0001 14 06000 00 0000 430</t>
  </si>
  <si>
    <t>000 1 16 00000 00 0000 000</t>
  </si>
  <si>
    <t>000 1 16 03000 00 0000 140</t>
  </si>
  <si>
    <t>000 1 16 06000 01 0000 140</t>
  </si>
  <si>
    <t xml:space="preserve">000 1 16 21000 00 0000 140 </t>
  </si>
  <si>
    <t>000 1 16 28000 01 0000 140</t>
  </si>
  <si>
    <t>000 1 16 90000 00 0000 140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</si>
  <si>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</si>
  <si>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</si>
  <si>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</si>
  <si>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</si>
  <si>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000 2 02 03000 00 0000 151</t>
  </si>
  <si>
    <t>000 2 19 00000 00 0000 000</t>
  </si>
  <si>
    <t>000 1 01 02010 01 0000 110</t>
  </si>
  <si>
    <t>000 1 01 02020 01 0000 110</t>
  </si>
  <si>
    <t>000 1 01 02030 01 0000 110</t>
  </si>
  <si>
    <t>000 1 01 02040 01 0000 110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</si>
  <si>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</si>
  <si>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</si>
  <si>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</si>
  <si>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</si>
  <si>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</si>
  <si>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</si>
  <si>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</si>
  <si>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</si>
  <si>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000 1 05 03010 01 0000 110</t>
  </si>
  <si>
    <t>000 1 05 03020 01 0000 110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</si>
  <si>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</si>
  <si>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</si>
  <si>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</si>
  <si>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000 1 05 01021 01 0000 110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</si>
  <si>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</si>
  <si>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000 1 08 03010 01 1000 110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</si>
  <si>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</si>
  <si>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</si>
  <si>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территорях муниципальных районов</t>
  </si>
  <si>
    <t xml:space="preserve">000 1 11 05010 00 0000 120 </t>
  </si>
  <si>
    <t>000 1 11 05030 00 0000 120</t>
  </si>
  <si>
    <t xml:space="preserve">Доходы от продажи земельных участков, государственная собственность на которые не разграничена  </t>
  </si>
  <si>
    <t>000 1 14 06010 00 0000 430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</si>
  <si>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</si>
  <si>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000 1 16 03010 01 0000 140</t>
  </si>
  <si>
    <t>000 1 16 03030 01 0000 140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</si>
  <si>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</si>
  <si>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000 1 16 21050 05 0000 140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</si>
  <si>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</si>
  <si>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</si>
  <si>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</si>
  <si>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</si>
  <si>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000 2 02 02085 00 0000 151</t>
  </si>
  <si>
    <t>000 2 02 02085 05 0000 151</t>
  </si>
  <si>
    <t>Прочие субсидии бюджетам муниципальных районов</t>
  </si>
  <si>
    <t>000 2 02 02999 05 0000 151</t>
  </si>
  <si>
    <t xml:space="preserve">Прочие субсидии </t>
  </si>
  <si>
    <t>000 2 02 02999 00 0000 151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</si>
  <si>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</si>
  <si>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</si>
  <si>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000 2 02 03003 00 0000 151</t>
  </si>
  <si>
    <t>Субвенции бюджетам   на государственную регистрацию актов гражданского состояния</t>
  </si>
  <si>
    <t>Субвенции бюджетам муниципальных районов на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</si>
  <si>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</si>
  <si>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000 2 02 03007 00 0000 151</t>
  </si>
  <si>
    <t>Субвенции бюджетам   на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</si>
  <si>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</si>
  <si>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</si>
  <si>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000 2 02 03015 00 0000 151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</si>
  <si>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</si>
  <si>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</si>
  <si>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</si>
  <si>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  на выполнение передаваемых полномочий субъектов Российской Федерации</t>
  </si>
  <si>
    <t>000 2 02 03024 00 0000 151</t>
  </si>
  <si>
    <t>000 2 02 04000 00 0000 000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</si>
  <si>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</si>
  <si>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</si>
  <si>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000 2 02 04012 00 0000 151</t>
  </si>
  <si>
    <t>Межбюджетные трансферты, передаваемые бюджетам   для компенсации дополнительных расходов, возникших в результате решений, принятых органами власти другого уровня</t>
  </si>
  <si>
    <t xml:space="preserve"> Межбюджетные трансферты, передаваемые бюджетам муниципальных районов из бюджетов поселений на осуществление государственных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</si>
  <si>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</si>
  <si>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муниципальных образований на осуществление государственных полномочий по решению вопросов местного значения в соответствии с заключенными соглашениями</t>
  </si>
  <si>
    <t>000 2 02 04014 00 0000 151</t>
  </si>
  <si>
    <t>Прочие межбюджетные трансферты, передаваемые бюджетам муниципальных районов</t>
  </si>
  <si>
    <t>000 2 02 04999 05 0000 151</t>
  </si>
  <si>
    <t xml:space="preserve">Прочие межбюджетные трансферты, передаваемые бюджетам  </t>
  </si>
  <si>
    <t>000 2 02 04999 00 0000 151</t>
  </si>
  <si>
    <t>000 2 19 05000 05 0000 151</t>
  </si>
  <si>
    <t xml:space="preserve">Возврат остатков субсидий, субвенций и иных межбюджетных трансфертов, имеющих целевое назначение, прошлых лет   </t>
  </si>
  <si>
    <t>Приложение №2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</si>
  <si>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</si>
  <si>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</si>
  <si>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лиу на основании патента в соответствии со статьей 227 1 Налогового кодекса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</si>
  <si>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</si>
  <si>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</si>
  <si>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 сдачи в аренду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</si>
  <si>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</si>
  <si>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</si>
  <si>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</si>
  <si>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</si>
  <si>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</si>
  <si>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</si>
  <si>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</si>
  <si>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</si>
  <si>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 (РАБОТ) И КОМПЕНСАЦИИ ЗАТРАТ ГОСУДАРСТВА</t>
  </si>
  <si>
    <t>000 1 13 02000 00 0000 130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</si>
  <si>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</si>
  <si>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</si>
  <si>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116,118,119 1, пунктами 1 и 2 статьи 120, статей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</si>
  <si>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Денежные взыскания (штрафы) за нарушение законодательства о применении конторольно-кассовой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</si>
  <si>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</si>
  <si>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</si>
  <si>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000 1 16 32000 05 0000 140</t>
  </si>
  <si>
    <t>000 1 16 32000 00 0000 140</t>
  </si>
  <si>
    <t>ПРОЧИЕ НЕНАЛОГОВЫЕ ДОХОДЫ</t>
  </si>
  <si>
    <t>000 1 17 00000 00 0000 000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</si>
  <si>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ситатьями 227, 227 1 и 228 Налогового кодекса Российской Федерации    </t>
  </si>
  <si>
    <t>000 1 09 07033 05 0000 110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</si>
  <si>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</si>
  <si>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</si>
  <si>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  </t>
  </si>
  <si>
    <t>000 1 16 43000 01 0000 140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</si>
  <si>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</si>
  <si>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</si>
  <si>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</si>
  <si>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</si>
  <si>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-  Фонда содействия реформированию жилищно-коммунального хозяйства</t>
  </si>
  <si>
    <t>000 2 02 02088 05 0002 151</t>
  </si>
  <si>
    <t xml:space="preserve"> Межбюджетные трансферты, передаваемые бюджетам поселений  на государственную поддержку  муниципальных учреждений культуры, находящихся на территориях сельских поселений</t>
  </si>
  <si>
    <t>000 2 02 04052 05 0000 151</t>
  </si>
  <si>
    <t xml:space="preserve"> Межбюджетные трансферты, передаваемые бюджетам  на государственную поддержку  муниципальных учреждений культуры, находящихся на территориях сельских поселений</t>
  </si>
  <si>
    <t>000 2 02 04052 00 0000 151</t>
  </si>
  <si>
    <t>000 1 05 01010 01 0000 110</t>
  </si>
  <si>
    <t>000 1 05 01020 01 0000 110</t>
  </si>
  <si>
    <t>000 1 16 25000 00 0000 140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</si>
  <si>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</si>
  <si>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</si>
  <si>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</si>
  <si>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 разрешения на установку рекламной конструкции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</si>
  <si>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</si>
  <si>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</si>
  <si>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000 1 16 25030 01 0000 140</t>
  </si>
  <si>
    <t xml:space="preserve">Денежные взыскания (штрафы) за нарушение   законодательства Российской Федерации   об  охране и использовании животного мира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</si>
  <si>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</si>
  <si>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</si>
  <si>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</si>
  <si>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</si>
  <si>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</si>
  <si>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</si>
  <si>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</si>
  <si>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000 1 05 04000 02 0000 110</t>
  </si>
  <si>
    <t>000 1 05 04020 02 0000 110</t>
  </si>
  <si>
    <t>000 1 03 00000 00 0000 000</t>
  </si>
  <si>
    <t>000 1 03 02000 01 0000 110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</si>
  <si>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</si>
  <si>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</si>
  <si>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</si>
  <si>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</si>
  <si>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000 2 02 04081 00 0000 151</t>
  </si>
  <si>
    <t>000 2 02 04081 05 0000 151</t>
  </si>
  <si>
    <t xml:space="preserve"> Межбюджетные трансферты, передаваемые бюджетам 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</si>
  <si>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Межбюджетные трансферты, передаваемые бюджетам 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</si>
  <si>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классификации операций сектора государственного  управления, </t>
  </si>
  <si>
    <t xml:space="preserve">   бюджета Бавлинского муниципального района  по кодам видов доходов, подвидов доходов,</t>
  </si>
  <si>
    <t>относящихся к доходам бюджетов за 2015 год</t>
  </si>
  <si>
    <t xml:space="preserve">Доходы от реализации имущества, находящегося в  собственности  муниципальных районов (за исключением  имущества муниципальных бюджетных и автономных учреждений, а также имущества   муниципальных унитарных предприятий, в том числе казенных), в части реализации основных средств по указанному имуществу </t>
  </si>
  <si>
    <t>000 1 14 02050 05 0000 410</t>
  </si>
  <si>
    <t>000 1 17 05000 00 0000 180</t>
  </si>
  <si>
    <t>000 1 17 05050 05 0000 180</t>
  </si>
  <si>
    <t>Прочие неналоговые доходы бюджетов муниципальных районов</t>
  </si>
  <si>
    <t>Прочие неналоговые доходы</t>
  </si>
  <si>
    <t>000 1 11 09000 00 0000 120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</si>
  <si>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</si>
  <si>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</si>
  <si>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</si>
  <si>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000 2 02 02051 05 0000 151</t>
  </si>
  <si>
    <t>000 2 02 02051 00 0000 151</t>
  </si>
  <si>
    <t>Субсидии бюджетам муниципальных районов на реализацию федеральных целевых программ</t>
  </si>
  <si>
    <t>Субсидии бюджетам  на реализацию федеральных целевых программ</t>
  </si>
  <si>
    <t>Субсидии бюджетам муниципальных районов  на закупку автобусов и техники для жилищно-коммунального хозяйства, работающих на газомоторном топливе</t>
  </si>
  <si>
    <t>Субсидии бюджетам  на закупку автобусов и техники для жилищно-коммунального хозяйства, работающих на газомоторном топливе</t>
  </si>
  <si>
    <t>000 2 02 04025 05 0000 151</t>
  </si>
  <si>
    <t xml:space="preserve">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</si>
  <si>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</si>
  <si>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</si>
  <si>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000 2 02 04053 05 0000 151</t>
  </si>
  <si>
    <t>000 2 02 04053 00 0000 151</t>
  </si>
  <si>
    <t xml:space="preserve"> Межбюджетные трансферты, передаваемые бюджетам  на государственную поддержку  лучших работников муниципальных учреждений кльтуры, находящихся на территориях сельских поселений</t>
  </si>
  <si>
    <t xml:space="preserve"> Межбюджетные трансферты, передаваемые бюджетам поселений  на государственную поддержку  лучших работников муниципальных учреждений культуры, находящихся на территориях сельских поселений</t>
  </si>
  <si>
    <t xml:space="preserve">от « __ »___________ 2016 г. № ___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</si>
</sst>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185" fontId="5" fillId="0" borderId="10" xfId="0" applyNumberFormat="1" applyFont="1" applyBorder="1" applyAlignment="1">
      <alignment wrapText="1"/>
    </xf>
    <xf numFmtId="185" fontId="1" fillId="0" borderId="10" xfId="0" applyNumberFormat="1" applyFont="1" applyBorder="1" applyAlignment="1">
      <alignment wrapText="1"/>
    </xf>
    <xf numFmtId="185" fontId="1" fillId="0" borderId="11" xfId="0" applyNumberFormat="1" applyFont="1" applyBorder="1" applyAlignment="1">
      <alignment wrapText="1"/>
    </xf>
    <xf numFmtId="185" fontId="1" fillId="0" borderId="12" xfId="0" applyNumberFormat="1" applyFont="1" applyBorder="1" applyAlignment="1">
      <alignment wrapText="1"/>
    </xf>
    <xf numFmtId="185" fontId="1" fillId="0" borderId="10" xfId="0" applyNumberFormat="1" applyFont="1" applyFill="1" applyBorder="1" applyAlignment="1">
      <alignment wrapText="1"/>
    </xf>
    <xf numFmtId="185" fontId="1" fillId="0" borderId="12" xfId="0" applyNumberFormat="1" applyFont="1" applyFill="1" applyBorder="1" applyAlignment="1">
      <alignment wrapText="1"/>
    </xf>
    <xf numFmtId="185" fontId="5" fillId="0" borderId="12" xfId="0" applyNumberFormat="1" applyFont="1" applyBorder="1" applyAlignment="1">
      <alignment vertical="top" wrapText="1"/>
    </xf>
    <xf numFmtId="185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tabSelected="1" zoomScalePageLayoutView="0" workbookViewId="0" topLeftCell="A127">
      <selection activeCell="A75" sqref="A75"/>
    </sheetView>
  </sheetViews>
  <sheetFormatPr defaultColWidth="9.00390625" defaultRowHeight="12.75"/>
  <cols>
    <col min="1" max="1" width="66.375" style="1" customWidth="1"/>
    <col min="2" max="2" width="26.00390625" style="1" customWidth="1"/>
    <col min="3" max="3" width="15.375" style="1" customWidth="1"/>
    <col min="4" max="16384" width="9.125" style="1" customWidth="1"/>
  </cols>
  <sheetData>
    <row r="1" spans="1:3" ht="15.75">
      <c r="A1" s="3"/>
      <c r="B1" s="45"/>
      <c r="C1" s="46" t="s">
        <v>136</v>
      </c>
    </row>
    <row r="2" spans="1:3" ht="15.75">
      <c r="A2" s="3"/>
      <c r="B2" s="45"/>
      <c r="C2" s="46" t="s">
        <v>13</v>
      </c>
    </row>
    <row r="3" spans="2:3" ht="15.75">
      <c r="B3" s="47"/>
      <c r="C3" s="48" t="s">
        <v>14</v>
      </c>
    </row>
    <row r="4" spans="2:3" ht="15.75">
      <c r="B4" s="49" t="s">
        <v>236</v>
      </c>
      <c r="C4" s="49"/>
    </row>
    <row r="6" ht="12.75">
      <c r="C6" s="2"/>
    </row>
    <row r="7" spans="1:3" ht="18.75">
      <c r="A7" s="44" t="s">
        <v>33</v>
      </c>
      <c r="B7" s="44"/>
      <c r="C7" s="44"/>
    </row>
    <row r="8" spans="1:3" ht="18.75">
      <c r="A8" s="44" t="s">
        <v>210</v>
      </c>
      <c r="B8" s="44"/>
      <c r="C8" s="44"/>
    </row>
    <row r="9" spans="1:3" ht="18.75">
      <c r="A9" s="44" t="s">
        <v>209</v>
      </c>
      <c r="B9" s="44"/>
      <c r="C9" s="44"/>
    </row>
    <row r="10" spans="1:3" ht="18.75">
      <c r="A10" s="44" t="s">
        <v>211</v>
      </c>
      <c r="B10" s="44"/>
      <c r="C10" s="44"/>
    </row>
    <row r="12" spans="1:3" ht="12.75">
      <c r="A12" s="4"/>
      <c r="C12" s="7" t="s">
        <v>15</v>
      </c>
    </row>
    <row r="13" spans="1:3" ht="12.75">
      <c r="A13" s="43" t="s">
        <v>24</v>
      </c>
      <c r="B13" s="43" t="s">
        <v>34</v>
      </c>
      <c r="C13" s="43" t="s">
        <v>27</v>
      </c>
    </row>
    <row r="14" spans="1:3" ht="12.75">
      <c r="A14" s="43"/>
      <c r="B14" s="43"/>
      <c r="C14" s="43"/>
    </row>
    <row r="15" spans="1:3" ht="12.75">
      <c r="A15" s="5">
        <v>1</v>
      </c>
      <c r="B15" s="5">
        <v>2</v>
      </c>
      <c r="C15" s="5">
        <v>3</v>
      </c>
    </row>
    <row r="16" spans="1:3" ht="15">
      <c r="A16" s="26" t="s">
        <v>28</v>
      </c>
      <c r="B16" s="8" t="s">
        <v>35</v>
      </c>
      <c r="C16" s="18">
        <f>C17+C23+C29+C44+C49+C53+C59+C66+C68+C73+C91</f>
        <v>331115.7</v>
      </c>
    </row>
    <row r="17" spans="1:3" ht="15">
      <c r="A17" s="27" t="s">
        <v>4</v>
      </c>
      <c r="B17" s="8" t="s">
        <v>36</v>
      </c>
      <c r="C17" s="19">
        <f>C18</f>
        <v>268463.10000000003</v>
      </c>
    </row>
    <row r="18" spans="1:3" ht="15">
      <c r="A18" s="28" t="s">
        <v>2</v>
      </c>
      <c r="B18" s="11" t="s">
        <v>39</v>
      </c>
      <c r="C18" s="20">
        <f>SUM(C19:C22)</f>
        <v>268463.10000000003</v>
      </c>
    </row>
    <row r="19" spans="1:3" ht="61.5" customHeight="1">
      <c r="A19" s="29" t="s">
        <v>163</v>
      </c>
      <c r="B19" s="15" t="s">
        <v>63</v>
      </c>
      <c r="C19" s="19">
        <v>264660.9</v>
      </c>
    </row>
    <row r="20" spans="1:3" ht="90" customHeight="1">
      <c r="A20" s="29" t="s">
        <v>137</v>
      </c>
      <c r="B20" s="15" t="s">
        <v>64</v>
      </c>
      <c r="C20" s="19">
        <v>908.7</v>
      </c>
    </row>
    <row r="21" spans="1:3" ht="30.75" customHeight="1">
      <c r="A21" s="29" t="s">
        <v>138</v>
      </c>
      <c r="B21" s="15" t="s">
        <v>65</v>
      </c>
      <c r="C21" s="19">
        <v>1860</v>
      </c>
    </row>
    <row r="22" spans="1:3" ht="75.75" customHeight="1">
      <c r="A22" s="29" t="s">
        <v>139</v>
      </c>
      <c r="B22" s="15" t="s">
        <v>66</v>
      </c>
      <c r="C22" s="19">
        <v>1033.5</v>
      </c>
    </row>
    <row r="23" spans="1:3" ht="25.5">
      <c r="A23" s="30" t="s">
        <v>190</v>
      </c>
      <c r="B23" s="17" t="s">
        <v>199</v>
      </c>
      <c r="C23" s="21">
        <f>C24</f>
        <v>9984.099999999999</v>
      </c>
    </row>
    <row r="24" spans="1:3" ht="30">
      <c r="A24" s="31" t="s">
        <v>191</v>
      </c>
      <c r="B24" s="17" t="s">
        <v>200</v>
      </c>
      <c r="C24" s="21">
        <f>SUM(C25:C28)</f>
        <v>9984.099999999999</v>
      </c>
    </row>
    <row r="25" spans="1:3" ht="60">
      <c r="A25" s="32" t="s">
        <v>195</v>
      </c>
      <c r="B25" s="17" t="s">
        <v>192</v>
      </c>
      <c r="C25" s="21">
        <v>3480.5</v>
      </c>
    </row>
    <row r="26" spans="1:3" ht="75">
      <c r="A26" s="32" t="s">
        <v>201</v>
      </c>
      <c r="B26" s="17" t="s">
        <v>193</v>
      </c>
      <c r="C26" s="21">
        <v>94.3</v>
      </c>
    </row>
    <row r="27" spans="1:3" ht="60">
      <c r="A27" s="32" t="s">
        <v>202</v>
      </c>
      <c r="B27" s="17" t="s">
        <v>194</v>
      </c>
      <c r="C27" s="21">
        <v>6857</v>
      </c>
    </row>
    <row r="28" spans="1:3" ht="60">
      <c r="A28" s="32" t="s">
        <v>203</v>
      </c>
      <c r="B28" s="17" t="s">
        <v>192</v>
      </c>
      <c r="C28" s="21">
        <v>-447.7</v>
      </c>
    </row>
    <row r="29" spans="1:3" ht="15">
      <c r="A29" s="33" t="s">
        <v>0</v>
      </c>
      <c r="B29" s="12" t="s">
        <v>37</v>
      </c>
      <c r="C29" s="21">
        <f>C30+C36+C39+C42</f>
        <v>15348.099999999999</v>
      </c>
    </row>
    <row r="30" spans="1:3" ht="30">
      <c r="A30" s="31" t="s">
        <v>17</v>
      </c>
      <c r="B30" s="8" t="s">
        <v>40</v>
      </c>
      <c r="C30" s="19">
        <f>C31+C34</f>
        <v>3243.9</v>
      </c>
    </row>
    <row r="31" spans="1:3" ht="30">
      <c r="A31" s="29" t="s">
        <v>67</v>
      </c>
      <c r="B31" s="15" t="s">
        <v>179</v>
      </c>
      <c r="C31" s="19">
        <f>C32+C33</f>
        <v>2824.6</v>
      </c>
    </row>
    <row r="32" spans="1:3" ht="30">
      <c r="A32" s="29" t="s">
        <v>67</v>
      </c>
      <c r="B32" s="15" t="s">
        <v>78</v>
      </c>
      <c r="C32" s="19">
        <v>2841.6</v>
      </c>
    </row>
    <row r="33" spans="1:3" ht="45">
      <c r="A33" s="29" t="s">
        <v>77</v>
      </c>
      <c r="B33" s="15" t="s">
        <v>79</v>
      </c>
      <c r="C33" s="19">
        <v>-17</v>
      </c>
    </row>
    <row r="34" spans="1:3" ht="31.5" customHeight="1">
      <c r="A34" s="29" t="s">
        <v>68</v>
      </c>
      <c r="B34" s="15" t="s">
        <v>180</v>
      </c>
      <c r="C34" s="19">
        <f>C35</f>
        <v>419.3</v>
      </c>
    </row>
    <row r="35" spans="1:3" ht="32.25" customHeight="1">
      <c r="A35" s="29" t="s">
        <v>68</v>
      </c>
      <c r="B35" s="15" t="s">
        <v>80</v>
      </c>
      <c r="C35" s="19">
        <v>419.3</v>
      </c>
    </row>
    <row r="36" spans="1:3" ht="15">
      <c r="A36" s="32" t="s">
        <v>3</v>
      </c>
      <c r="B36" s="12" t="s">
        <v>69</v>
      </c>
      <c r="C36" s="21">
        <f>C37+C38</f>
        <v>11722.9</v>
      </c>
    </row>
    <row r="37" spans="1:3" ht="15">
      <c r="A37" s="31" t="s">
        <v>3</v>
      </c>
      <c r="B37" s="8" t="s">
        <v>70</v>
      </c>
      <c r="C37" s="19">
        <v>11711</v>
      </c>
    </row>
    <row r="38" spans="1:3" ht="30">
      <c r="A38" s="31" t="s">
        <v>72</v>
      </c>
      <c r="B38" s="8" t="s">
        <v>71</v>
      </c>
      <c r="C38" s="19">
        <v>11.9</v>
      </c>
    </row>
    <row r="39" spans="1:3" ht="15">
      <c r="A39" s="31" t="s">
        <v>11</v>
      </c>
      <c r="B39" s="8" t="s">
        <v>73</v>
      </c>
      <c r="C39" s="19">
        <f>C40+C41</f>
        <v>325.5</v>
      </c>
    </row>
    <row r="40" spans="1:3" ht="15">
      <c r="A40" s="31" t="s">
        <v>11</v>
      </c>
      <c r="B40" s="8" t="s">
        <v>75</v>
      </c>
      <c r="C40" s="19">
        <v>324.2</v>
      </c>
    </row>
    <row r="41" spans="1:3" ht="30">
      <c r="A41" s="31" t="s">
        <v>74</v>
      </c>
      <c r="B41" s="8" t="s">
        <v>76</v>
      </c>
      <c r="C41" s="19">
        <v>1.3</v>
      </c>
    </row>
    <row r="42" spans="1:3" ht="30">
      <c r="A42" s="31" t="s">
        <v>196</v>
      </c>
      <c r="B42" s="8" t="s">
        <v>197</v>
      </c>
      <c r="C42" s="19">
        <f>C43</f>
        <v>55.8</v>
      </c>
    </row>
    <row r="43" spans="1:3" ht="30">
      <c r="A43" s="31" t="s">
        <v>204</v>
      </c>
      <c r="B43" s="8" t="s">
        <v>198</v>
      </c>
      <c r="C43" s="19">
        <v>55.8</v>
      </c>
    </row>
    <row r="44" spans="1:3" ht="15">
      <c r="A44" s="27" t="s">
        <v>7</v>
      </c>
      <c r="B44" s="8" t="s">
        <v>38</v>
      </c>
      <c r="C44" s="19">
        <f>C45+C47</f>
        <v>3984.2</v>
      </c>
    </row>
    <row r="45" spans="1:3" ht="30">
      <c r="A45" s="31" t="s">
        <v>8</v>
      </c>
      <c r="B45" s="8" t="s">
        <v>41</v>
      </c>
      <c r="C45" s="22">
        <f>C46</f>
        <v>3895.2</v>
      </c>
    </row>
    <row r="46" spans="1:3" ht="45">
      <c r="A46" s="29" t="s">
        <v>81</v>
      </c>
      <c r="B46" s="14" t="s">
        <v>82</v>
      </c>
      <c r="C46" s="22">
        <v>3895.2</v>
      </c>
    </row>
    <row r="47" spans="1:3" ht="30">
      <c r="A47" s="31" t="s">
        <v>182</v>
      </c>
      <c r="B47" s="14" t="s">
        <v>183</v>
      </c>
      <c r="C47" s="22">
        <f>C48</f>
        <v>89</v>
      </c>
    </row>
    <row r="48" spans="1:3" ht="30">
      <c r="A48" s="29" t="s">
        <v>185</v>
      </c>
      <c r="B48" s="14" t="s">
        <v>184</v>
      </c>
      <c r="C48" s="22">
        <v>89</v>
      </c>
    </row>
    <row r="49" spans="1:3" ht="25.5">
      <c r="A49" s="30" t="s">
        <v>31</v>
      </c>
      <c r="B49" s="8" t="s">
        <v>42</v>
      </c>
      <c r="C49" s="22">
        <f>C50</f>
        <v>0.7</v>
      </c>
    </row>
    <row r="50" spans="1:3" ht="15">
      <c r="A50" s="31" t="s">
        <v>32</v>
      </c>
      <c r="B50" s="8" t="s">
        <v>43</v>
      </c>
      <c r="C50" s="22">
        <f>C51</f>
        <v>0.7</v>
      </c>
    </row>
    <row r="51" spans="1:3" ht="45">
      <c r="A51" s="34" t="s">
        <v>84</v>
      </c>
      <c r="B51" s="8" t="s">
        <v>83</v>
      </c>
      <c r="C51" s="22">
        <f>C52</f>
        <v>0.7</v>
      </c>
    </row>
    <row r="52" spans="1:3" ht="44.25" customHeight="1">
      <c r="A52" s="34" t="s">
        <v>85</v>
      </c>
      <c r="B52" s="8" t="s">
        <v>164</v>
      </c>
      <c r="C52" s="22">
        <v>0.7</v>
      </c>
    </row>
    <row r="53" spans="1:3" ht="25.5">
      <c r="A53" s="27" t="s">
        <v>5</v>
      </c>
      <c r="B53" s="8" t="s">
        <v>44</v>
      </c>
      <c r="C53" s="19">
        <f>C54+C57</f>
        <v>6939.3</v>
      </c>
    </row>
    <row r="54" spans="1:3" ht="75">
      <c r="A54" s="31" t="s">
        <v>140</v>
      </c>
      <c r="B54" s="8" t="s">
        <v>45</v>
      </c>
      <c r="C54" s="19">
        <f>C55+C56</f>
        <v>6923.5</v>
      </c>
    </row>
    <row r="55" spans="1:3" ht="60">
      <c r="A55" s="35" t="s">
        <v>141</v>
      </c>
      <c r="B55" s="8" t="s">
        <v>86</v>
      </c>
      <c r="C55" s="19">
        <v>5995</v>
      </c>
    </row>
    <row r="56" spans="1:3" ht="75">
      <c r="A56" s="29" t="s">
        <v>142</v>
      </c>
      <c r="B56" s="8" t="s">
        <v>87</v>
      </c>
      <c r="C56" s="19">
        <v>928.5</v>
      </c>
    </row>
    <row r="57" spans="1:3" ht="60.75" customHeight="1">
      <c r="A57" s="36" t="s">
        <v>221</v>
      </c>
      <c r="B57" s="12" t="s">
        <v>218</v>
      </c>
      <c r="C57" s="21">
        <f>C58</f>
        <v>15.8</v>
      </c>
    </row>
    <row r="58" spans="1:3" ht="60.75" customHeight="1">
      <c r="A58" s="36" t="s">
        <v>220</v>
      </c>
      <c r="B58" s="12" t="s">
        <v>219</v>
      </c>
      <c r="C58" s="21">
        <v>15.8</v>
      </c>
    </row>
    <row r="59" spans="1:3" ht="15">
      <c r="A59" s="33" t="s">
        <v>25</v>
      </c>
      <c r="B59" s="12" t="s">
        <v>46</v>
      </c>
      <c r="C59" s="21">
        <f>C60</f>
        <v>5274.1</v>
      </c>
    </row>
    <row r="60" spans="1:3" ht="15">
      <c r="A60" s="31" t="s">
        <v>12</v>
      </c>
      <c r="B60" s="8" t="s">
        <v>47</v>
      </c>
      <c r="C60" s="19">
        <f>C61+C62+C63+C64+C65</f>
        <v>5274.1</v>
      </c>
    </row>
    <row r="61" spans="1:3" ht="30">
      <c r="A61" s="31" t="s">
        <v>143</v>
      </c>
      <c r="B61" s="8" t="s">
        <v>144</v>
      </c>
      <c r="C61" s="19">
        <v>91.7</v>
      </c>
    </row>
    <row r="62" spans="1:3" ht="30">
      <c r="A62" s="31" t="s">
        <v>145</v>
      </c>
      <c r="B62" s="8" t="s">
        <v>146</v>
      </c>
      <c r="C62" s="19">
        <v>35.1</v>
      </c>
    </row>
    <row r="63" spans="1:3" ht="15">
      <c r="A63" s="31" t="s">
        <v>147</v>
      </c>
      <c r="B63" s="8" t="s">
        <v>148</v>
      </c>
      <c r="C63" s="19">
        <v>2531.1</v>
      </c>
    </row>
    <row r="64" spans="1:3" ht="15">
      <c r="A64" s="31" t="s">
        <v>149</v>
      </c>
      <c r="B64" s="8" t="s">
        <v>150</v>
      </c>
      <c r="C64" s="19">
        <v>1307.1</v>
      </c>
    </row>
    <row r="65" spans="1:3" ht="31.5" customHeight="1">
      <c r="A65" s="31" t="s">
        <v>165</v>
      </c>
      <c r="B65" s="8" t="s">
        <v>166</v>
      </c>
      <c r="C65" s="19">
        <v>1309.1</v>
      </c>
    </row>
    <row r="66" spans="1:3" ht="25.5">
      <c r="A66" s="30" t="s">
        <v>151</v>
      </c>
      <c r="B66" s="8" t="s">
        <v>48</v>
      </c>
      <c r="C66" s="19">
        <f>C67</f>
        <v>17591.3</v>
      </c>
    </row>
    <row r="67" spans="1:3" ht="15">
      <c r="A67" s="31" t="s">
        <v>153</v>
      </c>
      <c r="B67" s="8" t="s">
        <v>152</v>
      </c>
      <c r="C67" s="19">
        <v>17591.3</v>
      </c>
    </row>
    <row r="68" spans="1:3" ht="25.5">
      <c r="A68" s="33" t="s">
        <v>18</v>
      </c>
      <c r="B68" s="12" t="s">
        <v>49</v>
      </c>
      <c r="C68" s="21">
        <f>C69+C71</f>
        <v>1126.7</v>
      </c>
    </row>
    <row r="69" spans="1:3" ht="59.25" customHeight="1">
      <c r="A69" s="36" t="s">
        <v>187</v>
      </c>
      <c r="B69" s="12" t="s">
        <v>186</v>
      </c>
      <c r="C69" s="21">
        <f>C70</f>
        <v>54.4</v>
      </c>
    </row>
    <row r="70" spans="1:3" ht="75">
      <c r="A70" s="36" t="s">
        <v>212</v>
      </c>
      <c r="B70" s="12" t="s">
        <v>213</v>
      </c>
      <c r="C70" s="21">
        <v>54.4</v>
      </c>
    </row>
    <row r="71" spans="1:3" ht="45">
      <c r="A71" s="32" t="s">
        <v>154</v>
      </c>
      <c r="B71" s="12" t="s">
        <v>50</v>
      </c>
      <c r="C71" s="21">
        <f>C72</f>
        <v>1072.3</v>
      </c>
    </row>
    <row r="72" spans="1:3" ht="30">
      <c r="A72" s="35" t="s">
        <v>88</v>
      </c>
      <c r="B72" s="13" t="s">
        <v>89</v>
      </c>
      <c r="C72" s="21">
        <v>1072.3</v>
      </c>
    </row>
    <row r="73" spans="1:3" ht="15">
      <c r="A73" s="27" t="s">
        <v>6</v>
      </c>
      <c r="B73" s="8" t="s">
        <v>51</v>
      </c>
      <c r="C73" s="22">
        <f>C74+C77+C78+C80+C83+C84+C86+C88+C89</f>
        <v>2398.7</v>
      </c>
    </row>
    <row r="74" spans="1:3" ht="30">
      <c r="A74" s="31" t="s">
        <v>19</v>
      </c>
      <c r="B74" s="8" t="s">
        <v>52</v>
      </c>
      <c r="C74" s="22">
        <f>C75+C76</f>
        <v>8.1</v>
      </c>
    </row>
    <row r="75" spans="1:3" ht="93" customHeight="1">
      <c r="A75" s="29" t="s">
        <v>155</v>
      </c>
      <c r="B75" s="15" t="s">
        <v>91</v>
      </c>
      <c r="C75" s="22">
        <v>3.8</v>
      </c>
    </row>
    <row r="76" spans="1:3" ht="47.25" customHeight="1">
      <c r="A76" s="29" t="s">
        <v>90</v>
      </c>
      <c r="B76" s="15" t="s">
        <v>92</v>
      </c>
      <c r="C76" s="22">
        <v>4.3</v>
      </c>
    </row>
    <row r="77" spans="1:3" ht="47.25" customHeight="1">
      <c r="A77" s="31" t="s">
        <v>156</v>
      </c>
      <c r="B77" s="8" t="s">
        <v>53</v>
      </c>
      <c r="C77" s="22">
        <v>43</v>
      </c>
    </row>
    <row r="78" spans="1:3" ht="45">
      <c r="A78" s="31" t="s">
        <v>29</v>
      </c>
      <c r="B78" s="8" t="s">
        <v>54</v>
      </c>
      <c r="C78" s="22">
        <f>C79</f>
        <v>157.9</v>
      </c>
    </row>
    <row r="79" spans="1:3" ht="45">
      <c r="A79" s="35" t="s">
        <v>93</v>
      </c>
      <c r="B79" s="15" t="s">
        <v>94</v>
      </c>
      <c r="C79" s="22">
        <v>157.9</v>
      </c>
    </row>
    <row r="80" spans="1:3" ht="75">
      <c r="A80" s="37" t="s">
        <v>26</v>
      </c>
      <c r="B80" s="9" t="s">
        <v>181</v>
      </c>
      <c r="C80" s="22">
        <f>C81+C82</f>
        <v>292.5</v>
      </c>
    </row>
    <row r="81" spans="1:3" ht="33" customHeight="1">
      <c r="A81" s="38" t="s">
        <v>189</v>
      </c>
      <c r="B81" s="9" t="s">
        <v>188</v>
      </c>
      <c r="C81" s="22">
        <v>10.5</v>
      </c>
    </row>
    <row r="82" spans="1:3" ht="31.5">
      <c r="A82" s="38" t="s">
        <v>95</v>
      </c>
      <c r="B82" s="14" t="s">
        <v>96</v>
      </c>
      <c r="C82" s="22">
        <v>282</v>
      </c>
    </row>
    <row r="83" spans="1:3" ht="45">
      <c r="A83" s="31" t="s">
        <v>16</v>
      </c>
      <c r="B83" s="8" t="s">
        <v>55</v>
      </c>
      <c r="C83" s="22">
        <v>141.4</v>
      </c>
    </row>
    <row r="84" spans="1:3" ht="45">
      <c r="A84" s="31" t="s">
        <v>158</v>
      </c>
      <c r="B84" s="8" t="s">
        <v>160</v>
      </c>
      <c r="C84" s="22">
        <f>C85</f>
        <v>56</v>
      </c>
    </row>
    <row r="85" spans="1:3" ht="45">
      <c r="A85" s="31" t="s">
        <v>157</v>
      </c>
      <c r="B85" s="8" t="s">
        <v>159</v>
      </c>
      <c r="C85" s="22">
        <v>56</v>
      </c>
    </row>
    <row r="86" spans="1:3" ht="45">
      <c r="A86" s="31" t="s">
        <v>169</v>
      </c>
      <c r="B86" s="8" t="s">
        <v>170</v>
      </c>
      <c r="C86" s="22">
        <f>C87</f>
        <v>44</v>
      </c>
    </row>
    <row r="87" spans="1:3" ht="45">
      <c r="A87" s="31" t="s">
        <v>171</v>
      </c>
      <c r="B87" s="8" t="s">
        <v>172</v>
      </c>
      <c r="C87" s="22">
        <v>44</v>
      </c>
    </row>
    <row r="88" spans="1:3" ht="60">
      <c r="A88" s="31" t="s">
        <v>167</v>
      </c>
      <c r="B88" s="8" t="s">
        <v>168</v>
      </c>
      <c r="C88" s="22">
        <v>37</v>
      </c>
    </row>
    <row r="89" spans="1:3" ht="30">
      <c r="A89" s="31" t="s">
        <v>20</v>
      </c>
      <c r="B89" s="8" t="s">
        <v>56</v>
      </c>
      <c r="C89" s="22">
        <f>C90</f>
        <v>1618.8</v>
      </c>
    </row>
    <row r="90" spans="1:3" ht="30.75" customHeight="1">
      <c r="A90" s="29" t="s">
        <v>97</v>
      </c>
      <c r="B90" s="14" t="s">
        <v>98</v>
      </c>
      <c r="C90" s="22">
        <v>1618.8</v>
      </c>
    </row>
    <row r="91" spans="1:3" ht="15">
      <c r="A91" s="39" t="s">
        <v>161</v>
      </c>
      <c r="B91" s="42" t="s">
        <v>162</v>
      </c>
      <c r="C91" s="23">
        <f>C92</f>
        <v>5.4</v>
      </c>
    </row>
    <row r="92" spans="1:3" ht="15">
      <c r="A92" s="36" t="s">
        <v>217</v>
      </c>
      <c r="B92" s="42" t="s">
        <v>214</v>
      </c>
      <c r="C92" s="23">
        <f>C93</f>
        <v>5.4</v>
      </c>
    </row>
    <row r="93" spans="1:3" ht="15">
      <c r="A93" s="36" t="s">
        <v>216</v>
      </c>
      <c r="B93" s="42" t="s">
        <v>215</v>
      </c>
      <c r="C93" s="23">
        <v>5.4</v>
      </c>
    </row>
    <row r="94" spans="1:3" ht="15">
      <c r="A94" s="40" t="s">
        <v>9</v>
      </c>
      <c r="B94" s="16" t="s">
        <v>57</v>
      </c>
      <c r="C94" s="24">
        <f>C95+C128</f>
        <v>418146.7</v>
      </c>
    </row>
    <row r="95" spans="1:3" ht="28.5">
      <c r="A95" s="41" t="s">
        <v>58</v>
      </c>
      <c r="B95" s="8" t="s">
        <v>59</v>
      </c>
      <c r="C95" s="25">
        <f>C96+C104+C113</f>
        <v>437345.5</v>
      </c>
    </row>
    <row r="96" spans="1:3" ht="30">
      <c r="A96" s="29" t="s">
        <v>21</v>
      </c>
      <c r="B96" s="8" t="s">
        <v>60</v>
      </c>
      <c r="C96" s="19">
        <f>C97+C99+C102</f>
        <v>148900.3</v>
      </c>
    </row>
    <row r="97" spans="1:3" ht="30">
      <c r="A97" s="29" t="s">
        <v>224</v>
      </c>
      <c r="B97" s="8" t="s">
        <v>223</v>
      </c>
      <c r="C97" s="19">
        <f>C98</f>
        <v>4429.2</v>
      </c>
    </row>
    <row r="98" spans="1:3" ht="15">
      <c r="A98" s="29" t="s">
        <v>225</v>
      </c>
      <c r="B98" s="8" t="s">
        <v>222</v>
      </c>
      <c r="C98" s="19">
        <v>4429.2</v>
      </c>
    </row>
    <row r="99" spans="1:3" ht="30" customHeight="1">
      <c r="A99" s="29" t="s">
        <v>227</v>
      </c>
      <c r="B99" s="14" t="s">
        <v>99</v>
      </c>
      <c r="C99" s="19">
        <f>C100</f>
        <v>5587.8</v>
      </c>
    </row>
    <row r="100" spans="1:3" ht="45">
      <c r="A100" s="29" t="s">
        <v>226</v>
      </c>
      <c r="B100" s="15" t="s">
        <v>100</v>
      </c>
      <c r="C100" s="19">
        <v>5587.8</v>
      </c>
    </row>
    <row r="101" spans="1:3" ht="60.75" customHeight="1">
      <c r="A101" s="29" t="s">
        <v>173</v>
      </c>
      <c r="B101" s="15" t="s">
        <v>174</v>
      </c>
      <c r="C101" s="19">
        <v>19007.3</v>
      </c>
    </row>
    <row r="102" spans="1:3" ht="15">
      <c r="A102" s="29" t="s">
        <v>103</v>
      </c>
      <c r="B102" s="15" t="s">
        <v>104</v>
      </c>
      <c r="C102" s="19">
        <f>C103</f>
        <v>138883.3</v>
      </c>
    </row>
    <row r="103" spans="1:3" ht="15">
      <c r="A103" s="29" t="s">
        <v>101</v>
      </c>
      <c r="B103" s="15" t="s">
        <v>102</v>
      </c>
      <c r="C103" s="19">
        <v>138883.3</v>
      </c>
    </row>
    <row r="104" spans="1:3" ht="30">
      <c r="A104" s="29" t="s">
        <v>22</v>
      </c>
      <c r="B104" s="14" t="s">
        <v>61</v>
      </c>
      <c r="C104" s="19">
        <f>C105+C107+C109+C111</f>
        <v>218307</v>
      </c>
    </row>
    <row r="105" spans="1:3" ht="30">
      <c r="A105" s="29" t="s">
        <v>108</v>
      </c>
      <c r="B105" s="14" t="s">
        <v>107</v>
      </c>
      <c r="C105" s="19">
        <f>C106</f>
        <v>1299.1</v>
      </c>
    </row>
    <row r="106" spans="1:3" ht="30">
      <c r="A106" s="29" t="s">
        <v>105</v>
      </c>
      <c r="B106" s="15" t="s">
        <v>106</v>
      </c>
      <c r="C106" s="19">
        <v>1299.1</v>
      </c>
    </row>
    <row r="107" spans="1:3" ht="45">
      <c r="A107" s="29" t="s">
        <v>112</v>
      </c>
      <c r="B107" s="15" t="s">
        <v>111</v>
      </c>
      <c r="C107" s="19">
        <f>C108</f>
        <v>9.3</v>
      </c>
    </row>
    <row r="108" spans="1:3" ht="45">
      <c r="A108" s="29" t="s">
        <v>109</v>
      </c>
      <c r="B108" s="15" t="s">
        <v>110</v>
      </c>
      <c r="C108" s="19">
        <v>9.3</v>
      </c>
    </row>
    <row r="109" spans="1:3" ht="30">
      <c r="A109" s="29" t="s">
        <v>116</v>
      </c>
      <c r="B109" s="15" t="s">
        <v>115</v>
      </c>
      <c r="C109" s="19">
        <f>C110</f>
        <v>1011.7</v>
      </c>
    </row>
    <row r="110" spans="1:3" ht="30.75" customHeight="1">
      <c r="A110" s="29" t="s">
        <v>113</v>
      </c>
      <c r="B110" s="15" t="s">
        <v>114</v>
      </c>
      <c r="C110" s="19">
        <v>1011.7</v>
      </c>
    </row>
    <row r="111" spans="1:3" ht="30">
      <c r="A111" s="29" t="s">
        <v>119</v>
      </c>
      <c r="B111" s="15" t="s">
        <v>120</v>
      </c>
      <c r="C111" s="19">
        <f>C112</f>
        <v>215986.9</v>
      </c>
    </row>
    <row r="112" spans="1:3" ht="30">
      <c r="A112" s="29" t="s">
        <v>117</v>
      </c>
      <c r="B112" s="15" t="s">
        <v>118</v>
      </c>
      <c r="C112" s="19">
        <v>215986.9</v>
      </c>
    </row>
    <row r="113" spans="1:3" ht="15">
      <c r="A113" s="29" t="s">
        <v>23</v>
      </c>
      <c r="B113" s="15" t="s">
        <v>121</v>
      </c>
      <c r="C113" s="19">
        <f>C114+C116+C118+C120+C122+C124+C126</f>
        <v>70138.19999999998</v>
      </c>
    </row>
    <row r="114" spans="1:3" ht="45">
      <c r="A114" s="29" t="s">
        <v>125</v>
      </c>
      <c r="B114" s="15" t="s">
        <v>124</v>
      </c>
      <c r="C114" s="19">
        <f>C115</f>
        <v>13134.8</v>
      </c>
    </row>
    <row r="115" spans="1:3" ht="45.75" customHeight="1">
      <c r="A115" s="29" t="s">
        <v>122</v>
      </c>
      <c r="B115" s="15" t="s">
        <v>123</v>
      </c>
      <c r="C115" s="19">
        <v>13134.8</v>
      </c>
    </row>
    <row r="116" spans="1:3" ht="45" customHeight="1">
      <c r="A116" s="29" t="s">
        <v>128</v>
      </c>
      <c r="B116" s="15" t="s">
        <v>129</v>
      </c>
      <c r="C116" s="19">
        <f>C117</f>
        <v>29102.6</v>
      </c>
    </row>
    <row r="117" spans="1:3" ht="60">
      <c r="A117" s="29" t="s">
        <v>126</v>
      </c>
      <c r="B117" s="15" t="s">
        <v>127</v>
      </c>
      <c r="C117" s="19">
        <v>29102.6</v>
      </c>
    </row>
    <row r="118" spans="1:3" ht="45.75" customHeight="1">
      <c r="A118" s="29" t="s">
        <v>230</v>
      </c>
      <c r="B118" s="15" t="s">
        <v>231</v>
      </c>
      <c r="C118" s="19">
        <f>C119</f>
        <v>12.1</v>
      </c>
    </row>
    <row r="119" spans="1:3" ht="45">
      <c r="A119" s="29" t="s">
        <v>229</v>
      </c>
      <c r="B119" s="15" t="s">
        <v>228</v>
      </c>
      <c r="C119" s="19">
        <v>12.1</v>
      </c>
    </row>
    <row r="120" spans="1:3" ht="45">
      <c r="A120" s="29" t="s">
        <v>177</v>
      </c>
      <c r="B120" s="15" t="s">
        <v>178</v>
      </c>
      <c r="C120" s="19">
        <f>C121</f>
        <v>100</v>
      </c>
    </row>
    <row r="121" spans="1:3" ht="45">
      <c r="A121" s="29" t="s">
        <v>175</v>
      </c>
      <c r="B121" s="15" t="s">
        <v>176</v>
      </c>
      <c r="C121" s="19">
        <v>100</v>
      </c>
    </row>
    <row r="122" spans="1:3" ht="45.75" customHeight="1">
      <c r="A122" s="29" t="s">
        <v>234</v>
      </c>
      <c r="B122" s="15" t="s">
        <v>233</v>
      </c>
      <c r="C122" s="19">
        <f>C123</f>
        <v>50</v>
      </c>
    </row>
    <row r="123" spans="1:3" ht="45.75" customHeight="1">
      <c r="A123" s="29" t="s">
        <v>235</v>
      </c>
      <c r="B123" s="15" t="s">
        <v>232</v>
      </c>
      <c r="C123" s="19">
        <v>50</v>
      </c>
    </row>
    <row r="124" spans="1:3" ht="60">
      <c r="A124" s="29" t="s">
        <v>207</v>
      </c>
      <c r="B124" s="15" t="s">
        <v>205</v>
      </c>
      <c r="C124" s="19">
        <f>C125</f>
        <v>2837.6</v>
      </c>
    </row>
    <row r="125" spans="1:3" ht="75">
      <c r="A125" s="29" t="s">
        <v>208</v>
      </c>
      <c r="B125" s="15" t="s">
        <v>206</v>
      </c>
      <c r="C125" s="19">
        <v>2837.6</v>
      </c>
    </row>
    <row r="126" spans="1:3" ht="15">
      <c r="A126" s="29" t="s">
        <v>132</v>
      </c>
      <c r="B126" s="15" t="s">
        <v>133</v>
      </c>
      <c r="C126" s="19">
        <f>C127</f>
        <v>24901.1</v>
      </c>
    </row>
    <row r="127" spans="1:3" ht="30">
      <c r="A127" s="29" t="s">
        <v>130</v>
      </c>
      <c r="B127" s="15" t="s">
        <v>131</v>
      </c>
      <c r="C127" s="19">
        <v>24901.1</v>
      </c>
    </row>
    <row r="128" spans="1:3" ht="28.5">
      <c r="A128" s="41" t="s">
        <v>135</v>
      </c>
      <c r="B128" s="8" t="s">
        <v>62</v>
      </c>
      <c r="C128" s="19">
        <f>C129</f>
        <v>-19198.8</v>
      </c>
    </row>
    <row r="129" spans="1:3" ht="45">
      <c r="A129" s="29" t="s">
        <v>30</v>
      </c>
      <c r="B129" s="8" t="s">
        <v>134</v>
      </c>
      <c r="C129" s="19">
        <v>-19198.8</v>
      </c>
    </row>
    <row r="130" spans="1:3" ht="15.75" customHeight="1">
      <c r="A130" s="6" t="s">
        <v>10</v>
      </c>
      <c r="B130" s="10" t="s">
        <v>1</v>
      </c>
      <c r="C130" s="18">
        <f>C16+C94</f>
        <v>749262.4</v>
      </c>
    </row>
  </sheetData>
  <sheetProtection/>
  <mergeCells count="8">
    <mergeCell ref="B4:C4"/>
    <mergeCell ref="A13:A14"/>
    <mergeCell ref="B13:B14"/>
    <mergeCell ref="A7:C7"/>
    <mergeCell ref="A8:C8"/>
    <mergeCell ref="C13:C14"/>
    <mergeCell ref="A9:C9"/>
    <mergeCell ref="A10:C10"/>
  </mergeCells>
  <printOptions/>
  <pageMargins left="0.71" right="0.31" top="0.67" bottom="0.5" header="0.26" footer="0.2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bavl-mail-fo</cp:lastModifiedBy>
  <cp:lastPrinted>2016-03-15T10:50:45Z</cp:lastPrinted>
  <dcterms:created xsi:type="dcterms:W3CDTF">2000-03-31T12:33:45Z</dcterms:created>
  <dcterms:modified xsi:type="dcterms:W3CDTF">2016-03-15T10:50:47Z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