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на 1 октября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<sst xmlns="http://schemas.openxmlformats.org/spreadsheetml/2006/main" count="155" uniqueCount="155">
  <si>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</si>
  <si>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</si>
  <si>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</si>
  <si>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</si>
  <si>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</si>
  <si>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</si>
  <si>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</si>
  <si>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</si>
  <si>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</si>
  <si>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</si>
  <si>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</si>
  <si>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</si>
  <si>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</si>
  <si>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</si>
  <si>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</si>
  <si>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</si>
  <si>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</si>
  <si>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</si>
  <si>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</si>
  <si>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</si>
  <si>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</si>
  <si>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</si>
  <si>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</si>
  <si>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</si>
  <si>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</si>
  <si>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</si>
  <si>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</si>
  <si>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</si>
  <si>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</si>
  <si>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</si>
  <si>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</si>
  <si>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</si>
  <si>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</si>
  <si>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</si>
  <si>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</si>
  <si>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</si>
  <si>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</si>
  <si>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</si>
  <si>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</si>
  <si>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</si>
  <si>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</si>
  <si>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</si>
  <si>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</si>
  <si>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</si>
  <si>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</si>
  <si>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</si>
  <si>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</si>
  <si>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</si>
  <si>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</si>
  <si>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</si>
  <si>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</si>
  <si>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</si>
  <si>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</si>
  <si>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</si>
  <si>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</si>
  <si>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</si>
  <si>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</si>
  <si>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</si>
  <si>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</si>
  <si>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</si>
  <si>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</si>
  <si>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</si>
  <si>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</si>
  <si>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</si>
  <si>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</si>
  <si>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</si>
  <si>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</si>
  <si>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</si>
  <si>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</si>
  <si>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0503</t>
  </si>
  <si>
    <t>Благоустройство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</si>
  <si>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</si>
  <si>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</si>
  <si>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</si>
  <si>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</si>
  <si>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</si>
  <si>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</si>
  <si>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</si>
  <si>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</si>
  <si>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</si>
  <si>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</si>
  <si>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</si>
  <si>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</si>
  <si>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</si>
  <si>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000 106 00000 00 0000 000</t>
  </si>
  <si>
    <t>000 106 01000 00 0000 110</t>
  </si>
  <si>
    <t>000 106 06000 00 0000 110</t>
  </si>
  <si>
    <t>000 108 00000 00 0000 000</t>
  </si>
  <si>
    <t>000 109 00000 00 0000 000</t>
  </si>
  <si>
    <t>000 111 00000 00 0000 000</t>
  </si>
  <si>
    <t>000 112 00000 00 0000 000</t>
  </si>
  <si>
    <t>000 113 00000 00 0000 000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</si>
  <si>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</si>
  <si>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</si>
  <si>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</si>
  <si>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</si>
  <si>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</si>
  <si>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</si>
  <si>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0113</t>
  </si>
  <si>
    <t>0400</t>
  </si>
  <si>
    <t>Национальная экономика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</si>
  <si>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</si>
  <si>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</si>
  <si>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</si>
  <si>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</si>
  <si>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</si>
  <si>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</si>
  <si>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</si>
  <si>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</si>
  <si>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</si>
  <si>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</si>
  <si>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</si>
  <si>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1001</t>
  </si>
  <si>
    <t>Пенсионное обеспечение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</si>
  <si>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</si>
  <si>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</si>
  <si>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</si>
  <si>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</si>
  <si>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</si>
  <si>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</si>
  <si>
    <t>000 105 02000 02 0000 110</t>
  </si>
  <si>
    <t>000 105 03000 01 0000 110</t>
  </si>
  <si>
    <t>0314</t>
  </si>
  <si>
    <t>Другие вопросы в области национальной безопасности и правоохранительной деятельности</t>
  </si>
  <si>
    <t>000 105 04000 02 0000 110</t>
  </si>
  <si>
    <t>Налог, взимаемый в связи с применением патентной системы налогооблажения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</si>
  <si>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</si>
  <si>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</si>
  <si>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</si>
  <si>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производимые на территории РФ</t>
  </si>
  <si>
    <t>1004</t>
  </si>
  <si>
    <t>Охрана семьи и детства</t>
  </si>
  <si>
    <t>0107</t>
  </si>
  <si>
    <t>Обеспечение проведения выборов и референдумов</t>
  </si>
  <si>
    <t>4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</si>
  <si>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</si>
  <si>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</si>
  <si>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</si>
  <si>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</si>
  <si>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</si>
  <si>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</si>
  <si>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НАЛОГИ, СБОРЫ И РЕГУЛЯРНЫЕ ПЛАТЕЖИ ЗА ПОЛЬЗОВАНИЕ ПРИРОДНЫМИ РЕСУРСАМИ</t>
  </si>
  <si>
    <t>Межбюджетные трансферты</t>
  </si>
  <si>
    <t>0310</t>
  </si>
  <si>
    <t>Обеспечение пожарной безопасности</t>
  </si>
  <si>
    <t>Водное хозяйство</t>
  </si>
  <si>
    <t>0406</t>
  </si>
  <si>
    <t>000 107 00000 00 0000 110</t>
  </si>
  <si>
    <t>годовой план на 2018 год</t>
  </si>
  <si>
    <t>Исполнение на 01.04.2018г.</t>
  </si>
  <si>
    <t>0703</t>
  </si>
  <si>
    <t>Дополнительное образование детей</t>
  </si>
  <si>
    <t xml:space="preserve">Зам.руководителя финансово-бюджетной палаты                                                        </t>
  </si>
  <si>
    <t>Л.С.Хрисанова</t>
  </si>
  <si>
    <t>об исполнении бюджета Бавлинского муниципального района на 1 июля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</si>
</sst>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83" zoomScaleNormal="83" zoomScalePageLayoutView="0" workbookViewId="0" topLeftCell="A1">
      <selection activeCell="F12" sqref="F12"/>
    </sheetView>
  </sheetViews>
  <sheetFormatPr defaultColWidth="9.140625" defaultRowHeight="12.75"/>
  <cols>
    <col min="1" max="1" width="28.140625" style="0" customWidth="1"/>
    <col min="2" max="2" width="65.7109375" style="0" customWidth="1"/>
    <col min="3" max="4" width="15.28125" style="0" customWidth="1"/>
    <col min="5" max="5" width="13.28125" style="0" customWidth="1"/>
    <col min="6" max="6" width="13.28125" style="0" bestFit="1" customWidth="1"/>
  </cols>
  <sheetData>
    <row r="1" spans="1:5" ht="12.75">
      <c r="A1" s="65" t="s">
        <v>62</v>
      </c>
      <c r="B1" s="66"/>
      <c r="C1" s="66"/>
      <c r="D1" s="66"/>
      <c r="E1" s="66"/>
    </row>
    <row r="2" spans="1:5" ht="12.75">
      <c r="A2" s="67" t="s">
        <v>154</v>
      </c>
      <c r="B2" s="68"/>
      <c r="C2" s="68"/>
      <c r="D2" s="68"/>
      <c r="E2" s="68"/>
    </row>
    <row r="3" spans="1:5" ht="12.75">
      <c r="A3" s="36"/>
      <c r="B3" s="37"/>
      <c r="C3" s="38"/>
      <c r="D3" s="38"/>
      <c r="E3" s="38"/>
    </row>
    <row r="4" spans="1:5" ht="37.5" customHeight="1">
      <c r="A4" s="44" t="s">
        <v>0</v>
      </c>
      <c r="B4" s="41" t="s">
        <v>1</v>
      </c>
      <c r="C4" s="42" t="s">
        <v>148</v>
      </c>
      <c r="D4" s="42" t="s">
        <v>149</v>
      </c>
      <c r="E4" s="41" t="s">
        <v>2</v>
      </c>
    </row>
    <row r="5" spans="1:5" ht="13.5" thickBot="1">
      <c r="A5" s="43">
        <v>1</v>
      </c>
      <c r="B5" s="39">
        <v>2</v>
      </c>
      <c r="C5" s="40" t="s">
        <v>3</v>
      </c>
      <c r="D5" s="39" t="s">
        <v>134</v>
      </c>
      <c r="E5" s="39" t="s">
        <v>4</v>
      </c>
    </row>
    <row r="6" spans="1:5" ht="12.75">
      <c r="A6" s="1"/>
      <c r="B6" s="2" t="s">
        <v>5</v>
      </c>
      <c r="C6" s="3"/>
      <c r="D6" s="3"/>
      <c r="E6" s="4"/>
    </row>
    <row r="7" spans="1:5" ht="12.75">
      <c r="A7" s="5" t="s">
        <v>79</v>
      </c>
      <c r="B7" s="2" t="s">
        <v>6</v>
      </c>
      <c r="C7" s="6">
        <f>C8+C10+C12+C17+C20+C21+C22+C23+C24+C25+C26+C27+C28+C29</f>
        <v>272241100</v>
      </c>
      <c r="D7" s="6">
        <f>D8+D10+D12+D17+D20+D21+D22+D23+D24+D25+D26+D27+D28+D29</f>
        <v>162352918.13</v>
      </c>
      <c r="E7" s="7">
        <f aca="true" t="shared" si="0" ref="E7:E21">SUM(D7/C7*100)</f>
        <v>59.63571192226303</v>
      </c>
    </row>
    <row r="8" spans="1:5" ht="12.75">
      <c r="A8" s="8" t="s">
        <v>80</v>
      </c>
      <c r="B8" s="9" t="s">
        <v>7</v>
      </c>
      <c r="C8" s="10">
        <f>C9</f>
        <v>232389100</v>
      </c>
      <c r="D8" s="10">
        <f>D9</f>
        <v>137262695.29</v>
      </c>
      <c r="E8" s="7">
        <f t="shared" si="0"/>
        <v>59.06589219976324</v>
      </c>
    </row>
    <row r="9" spans="1:5" ht="12.75">
      <c r="A9" s="11" t="s">
        <v>81</v>
      </c>
      <c r="B9" s="12" t="s">
        <v>8</v>
      </c>
      <c r="C9" s="13">
        <v>232389100</v>
      </c>
      <c r="D9" s="13">
        <v>137262695.29</v>
      </c>
      <c r="E9" s="14">
        <f t="shared" si="0"/>
        <v>59.06589219976324</v>
      </c>
    </row>
    <row r="10" spans="1:6" ht="26.25">
      <c r="A10" s="49" t="s">
        <v>126</v>
      </c>
      <c r="B10" s="57" t="s">
        <v>127</v>
      </c>
      <c r="C10" s="58">
        <f>SUM(C11)</f>
        <v>11100000</v>
      </c>
      <c r="D10" s="58">
        <f>SUM(D11)</f>
        <v>5419142.74</v>
      </c>
      <c r="E10" s="52">
        <f t="shared" si="0"/>
        <v>48.821105765765765</v>
      </c>
      <c r="F10" s="64"/>
    </row>
    <row r="11" spans="1:5" ht="14.25" customHeight="1">
      <c r="A11" s="11" t="s">
        <v>128</v>
      </c>
      <c r="B11" s="12" t="s">
        <v>129</v>
      </c>
      <c r="C11" s="13">
        <v>11100000</v>
      </c>
      <c r="D11" s="13">
        <v>5419142.74</v>
      </c>
      <c r="E11" s="14">
        <f t="shared" si="0"/>
        <v>48.821105765765765</v>
      </c>
    </row>
    <row r="12" spans="1:5" ht="12.75">
      <c r="A12" s="8" t="s">
        <v>82</v>
      </c>
      <c r="B12" s="9" t="s">
        <v>9</v>
      </c>
      <c r="C12" s="10">
        <f>SUM(C13:C16)</f>
        <v>13930000</v>
      </c>
      <c r="D12" s="10">
        <f>SUM(D13:D16)</f>
        <v>9109915.209999999</v>
      </c>
      <c r="E12" s="7">
        <f t="shared" si="0"/>
        <v>65.397811988514</v>
      </c>
    </row>
    <row r="13" spans="1:5" ht="12.75">
      <c r="A13" s="11" t="s">
        <v>83</v>
      </c>
      <c r="B13" s="35" t="s">
        <v>72</v>
      </c>
      <c r="C13" s="13">
        <v>4700000</v>
      </c>
      <c r="D13" s="13">
        <v>3661816.78</v>
      </c>
      <c r="E13" s="14">
        <f t="shared" si="0"/>
        <v>77.91099531914894</v>
      </c>
    </row>
    <row r="14" spans="1:5" ht="12.75">
      <c r="A14" s="11" t="s">
        <v>120</v>
      </c>
      <c r="B14" s="35" t="s">
        <v>60</v>
      </c>
      <c r="C14" s="13">
        <v>8600000</v>
      </c>
      <c r="D14" s="13">
        <v>4154008.57</v>
      </c>
      <c r="E14" s="14">
        <f t="shared" si="0"/>
        <v>48.302425232558136</v>
      </c>
    </row>
    <row r="15" spans="1:5" ht="12.75">
      <c r="A15" s="11" t="s">
        <v>121</v>
      </c>
      <c r="B15" s="35" t="s">
        <v>61</v>
      </c>
      <c r="C15" s="13">
        <v>428000</v>
      </c>
      <c r="D15" s="13">
        <v>1226889.86</v>
      </c>
      <c r="E15" s="14">
        <f t="shared" si="0"/>
        <v>286.6565093457944</v>
      </c>
    </row>
    <row r="16" spans="1:5" ht="12" customHeight="1">
      <c r="A16" s="11" t="s">
        <v>124</v>
      </c>
      <c r="B16" s="35" t="s">
        <v>125</v>
      </c>
      <c r="C16" s="13">
        <v>202000</v>
      </c>
      <c r="D16" s="13">
        <v>67200</v>
      </c>
      <c r="E16" s="14">
        <f t="shared" si="0"/>
        <v>33.26732673267327</v>
      </c>
    </row>
    <row r="17" spans="1:5" ht="12.75">
      <c r="A17" s="8" t="s">
        <v>84</v>
      </c>
      <c r="B17" s="9" t="s">
        <v>10</v>
      </c>
      <c r="C17" s="15">
        <f>SUM(C18:C19)</f>
        <v>0</v>
      </c>
      <c r="D17" s="15">
        <f>SUM(D18:D19)</f>
        <v>0</v>
      </c>
      <c r="E17" s="14"/>
    </row>
    <row r="18" spans="1:5" ht="12.75">
      <c r="A18" s="11" t="s">
        <v>85</v>
      </c>
      <c r="B18" s="12" t="s">
        <v>11</v>
      </c>
      <c r="C18" s="16"/>
      <c r="D18" s="13"/>
      <c r="E18" s="14"/>
    </row>
    <row r="19" spans="1:5" ht="12.75">
      <c r="A19" s="11" t="s">
        <v>86</v>
      </c>
      <c r="B19" s="12" t="s">
        <v>12</v>
      </c>
      <c r="C19" s="13"/>
      <c r="D19" s="13"/>
      <c r="E19" s="14"/>
    </row>
    <row r="20" spans="1:5" ht="24">
      <c r="A20" s="63" t="s">
        <v>147</v>
      </c>
      <c r="B20" s="62" t="s">
        <v>141</v>
      </c>
      <c r="C20" s="58">
        <v>140000</v>
      </c>
      <c r="D20" s="58">
        <v>48000</v>
      </c>
      <c r="E20" s="52">
        <f t="shared" si="0"/>
        <v>34.285714285714285</v>
      </c>
    </row>
    <row r="21" spans="1:5" ht="12.75">
      <c r="A21" s="8" t="s">
        <v>87</v>
      </c>
      <c r="B21" s="9" t="s">
        <v>13</v>
      </c>
      <c r="C21" s="10">
        <v>3500000</v>
      </c>
      <c r="D21" s="10">
        <v>1982940.3</v>
      </c>
      <c r="E21" s="7">
        <f t="shared" si="0"/>
        <v>56.655437142857146</v>
      </c>
    </row>
    <row r="22" spans="1:5" ht="24">
      <c r="A22" s="8" t="s">
        <v>88</v>
      </c>
      <c r="B22" s="17" t="s">
        <v>14</v>
      </c>
      <c r="C22" s="15">
        <v>0</v>
      </c>
      <c r="D22" s="15">
        <v>0</v>
      </c>
      <c r="E22" s="7"/>
    </row>
    <row r="23" spans="1:5" ht="24">
      <c r="A23" s="8" t="s">
        <v>89</v>
      </c>
      <c r="B23" s="17" t="s">
        <v>15</v>
      </c>
      <c r="C23" s="10">
        <v>6950000</v>
      </c>
      <c r="D23" s="10">
        <v>3764175.76</v>
      </c>
      <c r="E23" s="7">
        <f>SUM(D23/C23*100)</f>
        <v>54.160802302158274</v>
      </c>
    </row>
    <row r="24" spans="1:5" ht="12.75">
      <c r="A24" s="8" t="s">
        <v>90</v>
      </c>
      <c r="B24" s="17" t="s">
        <v>16</v>
      </c>
      <c r="C24" s="10">
        <v>1182000</v>
      </c>
      <c r="D24" s="10">
        <v>904276.19</v>
      </c>
      <c r="E24" s="7">
        <f>SUM(D24/C24*100)</f>
        <v>76.50390778341793</v>
      </c>
    </row>
    <row r="25" spans="1:5" ht="13.5" customHeight="1">
      <c r="A25" s="18" t="s">
        <v>91</v>
      </c>
      <c r="B25" s="19" t="s">
        <v>17</v>
      </c>
      <c r="C25" s="10">
        <v>0</v>
      </c>
      <c r="D25" s="10">
        <v>0</v>
      </c>
      <c r="E25" s="7"/>
    </row>
    <row r="26" spans="1:5" ht="12.75">
      <c r="A26" s="18" t="s">
        <v>92</v>
      </c>
      <c r="B26" s="19" t="s">
        <v>68</v>
      </c>
      <c r="C26" s="20">
        <v>600000</v>
      </c>
      <c r="D26" s="10">
        <v>2862916.82</v>
      </c>
      <c r="E26" s="7">
        <f>SUM(D26/C26*100)</f>
        <v>477.15280333333334</v>
      </c>
    </row>
    <row r="27" spans="1:5" ht="12.75">
      <c r="A27" s="18" t="s">
        <v>93</v>
      </c>
      <c r="B27" s="19" t="s">
        <v>18</v>
      </c>
      <c r="C27" s="21">
        <v>2450000</v>
      </c>
      <c r="D27" s="10">
        <v>884869</v>
      </c>
      <c r="E27" s="7">
        <f>SUM(D27/C27*100)</f>
        <v>36.11710204081633</v>
      </c>
    </row>
    <row r="28" spans="1:5" ht="12.75">
      <c r="A28" s="18" t="s">
        <v>94</v>
      </c>
      <c r="B28" s="19" t="s">
        <v>19</v>
      </c>
      <c r="C28" s="21">
        <v>0</v>
      </c>
      <c r="D28" s="20">
        <v>113986.82</v>
      </c>
      <c r="E28" s="7">
        <v>0</v>
      </c>
    </row>
    <row r="29" spans="1:5" ht="12.75">
      <c r="A29" s="18" t="s">
        <v>95</v>
      </c>
      <c r="B29" s="19" t="s">
        <v>67</v>
      </c>
      <c r="C29" s="21">
        <v>0</v>
      </c>
      <c r="D29" s="20">
        <v>0</v>
      </c>
      <c r="E29" s="7"/>
    </row>
    <row r="30" spans="1:5" ht="12.75">
      <c r="A30" s="18" t="s">
        <v>96</v>
      </c>
      <c r="B30" s="22" t="s">
        <v>20</v>
      </c>
      <c r="C30" s="21">
        <v>540125241.95</v>
      </c>
      <c r="D30" s="21">
        <v>286972232.03</v>
      </c>
      <c r="E30" s="7">
        <f>SUM(D30/C30*100)</f>
        <v>53.13068335668809</v>
      </c>
    </row>
    <row r="31" spans="1:5" ht="12.75">
      <c r="A31" s="8" t="s">
        <v>97</v>
      </c>
      <c r="B31" s="22" t="s">
        <v>21</v>
      </c>
      <c r="C31" s="15">
        <f>SUM(C7+C30)</f>
        <v>812366341.95</v>
      </c>
      <c r="D31" s="15">
        <f>SUM(D7+D30)</f>
        <v>449325150.15999997</v>
      </c>
      <c r="E31" s="7">
        <f>SUM(D31/C31*100)</f>
        <v>55.31065566816101</v>
      </c>
    </row>
    <row r="32" spans="1:5" ht="12.75">
      <c r="A32" s="8"/>
      <c r="B32" s="23" t="s">
        <v>22</v>
      </c>
      <c r="C32" s="16"/>
      <c r="D32" s="16"/>
      <c r="E32" s="45"/>
    </row>
    <row r="33" spans="1:5" ht="12.75">
      <c r="A33" s="8" t="s">
        <v>23</v>
      </c>
      <c r="B33" s="24" t="s">
        <v>24</v>
      </c>
      <c r="C33" s="15">
        <f>SUM(C34:C41)</f>
        <v>66974996.120000005</v>
      </c>
      <c r="D33" s="15">
        <f>SUM(D34:D41)</f>
        <v>32391161.57</v>
      </c>
      <c r="E33" s="7">
        <f aca="true" t="shared" si="1" ref="E33:E77">SUM(D33/C33*100)</f>
        <v>48.36306598952886</v>
      </c>
    </row>
    <row r="34" spans="1:5" ht="26.25">
      <c r="A34" s="11" t="s">
        <v>25</v>
      </c>
      <c r="B34" s="25" t="s">
        <v>26</v>
      </c>
      <c r="C34" s="16">
        <v>1525246</v>
      </c>
      <c r="D34" s="16">
        <v>1204258.71</v>
      </c>
      <c r="E34" s="14">
        <f t="shared" si="1"/>
        <v>78.95504790702614</v>
      </c>
    </row>
    <row r="35" spans="1:5" ht="26.25">
      <c r="A35" s="11" t="s">
        <v>27</v>
      </c>
      <c r="B35" s="25" t="s">
        <v>28</v>
      </c>
      <c r="C35" s="16">
        <v>11489725.11</v>
      </c>
      <c r="D35" s="16">
        <v>7140562.21</v>
      </c>
      <c r="E35" s="14">
        <f t="shared" si="1"/>
        <v>62.147372035778844</v>
      </c>
    </row>
    <row r="36" spans="1:5" ht="39">
      <c r="A36" s="11" t="s">
        <v>29</v>
      </c>
      <c r="B36" s="26" t="s">
        <v>30</v>
      </c>
      <c r="C36" s="16">
        <v>18039105.37</v>
      </c>
      <c r="D36" s="16">
        <v>13745634.01</v>
      </c>
      <c r="E36" s="46">
        <f t="shared" si="1"/>
        <v>76.1990893010677</v>
      </c>
    </row>
    <row r="37" spans="1:5" ht="12.75">
      <c r="A37" s="11" t="s">
        <v>31</v>
      </c>
      <c r="B37" s="27" t="s">
        <v>32</v>
      </c>
      <c r="C37" s="16">
        <v>144600</v>
      </c>
      <c r="D37" s="16">
        <v>29921</v>
      </c>
      <c r="E37" s="46">
        <f t="shared" si="1"/>
        <v>20.69225449515906</v>
      </c>
    </row>
    <row r="38" spans="1:5" ht="12.75">
      <c r="A38" s="11" t="s">
        <v>65</v>
      </c>
      <c r="B38" s="27" t="s">
        <v>66</v>
      </c>
      <c r="C38" s="16">
        <v>9027365.08</v>
      </c>
      <c r="D38" s="16">
        <v>4213582.63</v>
      </c>
      <c r="E38" s="46">
        <f t="shared" si="1"/>
        <v>46.67566441214539</v>
      </c>
    </row>
    <row r="39" spans="1:5" ht="12.75">
      <c r="A39" s="11" t="s">
        <v>132</v>
      </c>
      <c r="B39" s="27" t="s">
        <v>133</v>
      </c>
      <c r="C39" s="16">
        <v>0</v>
      </c>
      <c r="D39" s="16">
        <v>0</v>
      </c>
      <c r="E39" s="46"/>
    </row>
    <row r="40" spans="1:5" ht="12.75">
      <c r="A40" s="11" t="s">
        <v>114</v>
      </c>
      <c r="B40" s="27" t="s">
        <v>115</v>
      </c>
      <c r="C40" s="16">
        <v>4172660</v>
      </c>
      <c r="D40" s="16">
        <v>0</v>
      </c>
      <c r="E40" s="46">
        <f t="shared" si="1"/>
        <v>0</v>
      </c>
    </row>
    <row r="41" spans="1:5" ht="12.75">
      <c r="A41" s="11" t="s">
        <v>98</v>
      </c>
      <c r="B41" s="26" t="s">
        <v>33</v>
      </c>
      <c r="C41" s="16">
        <v>22576294.56</v>
      </c>
      <c r="D41" s="16">
        <v>6057203.01</v>
      </c>
      <c r="E41" s="46">
        <f t="shared" si="1"/>
        <v>26.82992549508975</v>
      </c>
    </row>
    <row r="42" spans="1:5" ht="12.75">
      <c r="A42" s="8" t="s">
        <v>64</v>
      </c>
      <c r="B42" s="24" t="s">
        <v>63</v>
      </c>
      <c r="C42" s="15">
        <v>1077700</v>
      </c>
      <c r="D42" s="15">
        <v>538850</v>
      </c>
      <c r="E42" s="7">
        <f t="shared" si="1"/>
        <v>50</v>
      </c>
    </row>
    <row r="43" spans="1:5" ht="12.75" customHeight="1">
      <c r="A43" s="8" t="s">
        <v>34</v>
      </c>
      <c r="B43" s="24" t="s">
        <v>35</v>
      </c>
      <c r="C43" s="15">
        <v>2269930</v>
      </c>
      <c r="D43" s="15">
        <v>780581.99</v>
      </c>
      <c r="E43" s="7">
        <f t="shared" si="1"/>
        <v>34.38793222698497</v>
      </c>
    </row>
    <row r="44" spans="1:5" ht="26.25">
      <c r="A44" s="11" t="s">
        <v>116</v>
      </c>
      <c r="B44" s="26" t="s">
        <v>117</v>
      </c>
      <c r="C44" s="16">
        <v>1496500</v>
      </c>
      <c r="D44" s="16">
        <v>648915.73</v>
      </c>
      <c r="E44" s="14">
        <f t="shared" si="1"/>
        <v>43.36222719679251</v>
      </c>
    </row>
    <row r="45" spans="1:5" ht="12.75">
      <c r="A45" s="11" t="s">
        <v>143</v>
      </c>
      <c r="B45" s="26" t="s">
        <v>144</v>
      </c>
      <c r="C45" s="16">
        <v>65000</v>
      </c>
      <c r="D45" s="16"/>
      <c r="E45" s="14"/>
    </row>
    <row r="46" spans="1:5" ht="26.25">
      <c r="A46" s="11" t="s">
        <v>122</v>
      </c>
      <c r="B46" s="26" t="s">
        <v>123</v>
      </c>
      <c r="C46" s="16">
        <v>708430</v>
      </c>
      <c r="D46" s="16">
        <v>131666.26</v>
      </c>
      <c r="E46" s="14">
        <f t="shared" si="1"/>
        <v>18.585641488926218</v>
      </c>
    </row>
    <row r="47" spans="1:5" ht="12.75">
      <c r="A47" s="49" t="s">
        <v>99</v>
      </c>
      <c r="B47" s="50" t="s">
        <v>100</v>
      </c>
      <c r="C47" s="51">
        <f>SUM(C48:C51)</f>
        <v>19932864.75</v>
      </c>
      <c r="D47" s="51">
        <f>SUM(D48:D51)</f>
        <v>187520.16</v>
      </c>
      <c r="E47" s="52">
        <f t="shared" si="1"/>
        <v>0.9407587035375836</v>
      </c>
    </row>
    <row r="48" spans="1:5" ht="12.75">
      <c r="A48" s="54" t="s">
        <v>135</v>
      </c>
      <c r="B48" s="55" t="s">
        <v>136</v>
      </c>
      <c r="C48" s="56">
        <v>1833750.15</v>
      </c>
      <c r="D48" s="56">
        <v>187520.16</v>
      </c>
      <c r="E48" s="60">
        <f t="shared" si="1"/>
        <v>10.226047425272194</v>
      </c>
    </row>
    <row r="49" spans="1:5" ht="12.75">
      <c r="A49" s="54" t="s">
        <v>146</v>
      </c>
      <c r="B49" s="55" t="s">
        <v>145</v>
      </c>
      <c r="C49" s="56">
        <v>1156500</v>
      </c>
      <c r="D49" s="56">
        <v>0</v>
      </c>
      <c r="E49" s="60"/>
    </row>
    <row r="50" spans="1:5" ht="12.75">
      <c r="A50" s="54" t="s">
        <v>137</v>
      </c>
      <c r="B50" s="55" t="s">
        <v>138</v>
      </c>
      <c r="C50" s="56">
        <v>16942614.6</v>
      </c>
      <c r="D50" s="56">
        <v>0</v>
      </c>
      <c r="E50" s="60">
        <f t="shared" si="1"/>
        <v>0</v>
      </c>
    </row>
    <row r="51" spans="1:5" s="61" customFormat="1" ht="12.75">
      <c r="A51" s="54" t="s">
        <v>139</v>
      </c>
      <c r="B51" s="55" t="s">
        <v>140</v>
      </c>
      <c r="C51" s="56">
        <v>0</v>
      </c>
      <c r="D51" s="56">
        <v>0</v>
      </c>
      <c r="E51" s="60">
        <v>0</v>
      </c>
    </row>
    <row r="52" spans="1:5" ht="12.75">
      <c r="A52" s="8" t="s">
        <v>36</v>
      </c>
      <c r="B52" s="24" t="s">
        <v>37</v>
      </c>
      <c r="C52" s="15">
        <f>SUM(C53:C56)</f>
        <v>12696724.6</v>
      </c>
      <c r="D52" s="15">
        <f>SUM(D53:D56)</f>
        <v>77625</v>
      </c>
      <c r="E52" s="7">
        <f t="shared" si="1"/>
        <v>0.6113781502356915</v>
      </c>
    </row>
    <row r="53" spans="1:5" ht="12.75">
      <c r="A53" s="11" t="s">
        <v>38</v>
      </c>
      <c r="B53" s="26" t="s">
        <v>39</v>
      </c>
      <c r="C53" s="16">
        <v>7608000</v>
      </c>
      <c r="D53" s="16">
        <v>0</v>
      </c>
      <c r="E53" s="14">
        <f t="shared" si="1"/>
        <v>0</v>
      </c>
    </row>
    <row r="54" spans="1:5" ht="12.75">
      <c r="A54" s="11" t="s">
        <v>118</v>
      </c>
      <c r="B54" s="26" t="s">
        <v>119</v>
      </c>
      <c r="C54" s="16">
        <v>593304</v>
      </c>
      <c r="D54" s="16">
        <v>0</v>
      </c>
      <c r="E54" s="14">
        <v>0</v>
      </c>
    </row>
    <row r="55" spans="1:5" ht="12.75">
      <c r="A55" s="11" t="s">
        <v>69</v>
      </c>
      <c r="B55" s="26" t="s">
        <v>70</v>
      </c>
      <c r="C55" s="16">
        <v>4322920.6</v>
      </c>
      <c r="D55" s="16">
        <v>0</v>
      </c>
      <c r="E55" s="14">
        <f t="shared" si="1"/>
        <v>0</v>
      </c>
    </row>
    <row r="56" spans="1:5" ht="12.75">
      <c r="A56" s="11" t="s">
        <v>108</v>
      </c>
      <c r="B56" s="26" t="s">
        <v>109</v>
      </c>
      <c r="C56" s="16">
        <v>172500</v>
      </c>
      <c r="D56" s="16">
        <v>77625</v>
      </c>
      <c r="E56" s="14">
        <f t="shared" si="1"/>
        <v>45</v>
      </c>
    </row>
    <row r="57" spans="1:5" ht="12.75">
      <c r="A57" s="8" t="s">
        <v>75</v>
      </c>
      <c r="B57" s="24" t="s">
        <v>76</v>
      </c>
      <c r="C57" s="15">
        <f>SUM(C58)</f>
        <v>1500000</v>
      </c>
      <c r="D57" s="15">
        <f>SUM(D58)</f>
        <v>0</v>
      </c>
      <c r="E57" s="14">
        <f t="shared" si="1"/>
        <v>0</v>
      </c>
    </row>
    <row r="58" spans="1:5" ht="12.75">
      <c r="A58" s="11" t="s">
        <v>77</v>
      </c>
      <c r="B58" s="26" t="s">
        <v>78</v>
      </c>
      <c r="C58" s="16">
        <v>1500000</v>
      </c>
      <c r="D58" s="16">
        <v>0</v>
      </c>
      <c r="E58" s="14">
        <f t="shared" si="1"/>
        <v>0</v>
      </c>
    </row>
    <row r="59" spans="1:5" ht="12.75">
      <c r="A59" s="8" t="s">
        <v>40</v>
      </c>
      <c r="B59" s="24" t="s">
        <v>41</v>
      </c>
      <c r="C59" s="15">
        <f>SUM(C60:C64)</f>
        <v>604337145.8</v>
      </c>
      <c r="D59" s="15">
        <f>SUM(D60:D64)</f>
        <v>315996829.75</v>
      </c>
      <c r="E59" s="7">
        <f t="shared" si="1"/>
        <v>52.28816926877706</v>
      </c>
    </row>
    <row r="60" spans="1:5" ht="12.75">
      <c r="A60" s="11" t="s">
        <v>42</v>
      </c>
      <c r="B60" s="26" t="s">
        <v>43</v>
      </c>
      <c r="C60" s="16">
        <v>161524304.16</v>
      </c>
      <c r="D60" s="16">
        <v>90092359.92</v>
      </c>
      <c r="E60" s="14">
        <f t="shared" si="1"/>
        <v>55.77634919309594</v>
      </c>
    </row>
    <row r="61" spans="1:5" ht="12.75">
      <c r="A61" s="11" t="s">
        <v>44</v>
      </c>
      <c r="B61" s="26" t="s">
        <v>45</v>
      </c>
      <c r="C61" s="16">
        <v>321818667.84</v>
      </c>
      <c r="D61" s="16">
        <v>165996113.64</v>
      </c>
      <c r="E61" s="14">
        <f t="shared" si="1"/>
        <v>51.58063537896721</v>
      </c>
    </row>
    <row r="62" spans="1:5" ht="12.75">
      <c r="A62" s="11" t="s">
        <v>150</v>
      </c>
      <c r="B62" s="26" t="s">
        <v>151</v>
      </c>
      <c r="C62" s="16">
        <v>79559583.8</v>
      </c>
      <c r="D62" s="16">
        <v>39445860.18</v>
      </c>
      <c r="E62" s="14">
        <f t="shared" si="1"/>
        <v>49.58027467710308</v>
      </c>
    </row>
    <row r="63" spans="1:5" ht="12.75">
      <c r="A63" s="11" t="s">
        <v>46</v>
      </c>
      <c r="B63" s="26" t="s">
        <v>47</v>
      </c>
      <c r="C63" s="16">
        <v>21251950</v>
      </c>
      <c r="D63" s="16">
        <v>10678101.38</v>
      </c>
      <c r="E63" s="14">
        <f t="shared" si="1"/>
        <v>50.24527810389164</v>
      </c>
    </row>
    <row r="64" spans="1:5" ht="12.75">
      <c r="A64" s="11" t="s">
        <v>48</v>
      </c>
      <c r="B64" s="26" t="s">
        <v>49</v>
      </c>
      <c r="C64" s="16">
        <v>20182640</v>
      </c>
      <c r="D64" s="16">
        <v>9784394.63</v>
      </c>
      <c r="E64" s="14">
        <f t="shared" si="1"/>
        <v>48.47926054272385</v>
      </c>
    </row>
    <row r="65" spans="1:5" ht="12.75">
      <c r="A65" s="8" t="s">
        <v>50</v>
      </c>
      <c r="B65" s="24" t="s">
        <v>110</v>
      </c>
      <c r="C65" s="15">
        <f>SUM(C66:C67)</f>
        <v>86258096.56</v>
      </c>
      <c r="D65" s="15">
        <f>SUM(D66:D67)</f>
        <v>42353661.330000006</v>
      </c>
      <c r="E65" s="7">
        <f t="shared" si="1"/>
        <v>49.10108502167023</v>
      </c>
    </row>
    <row r="66" spans="1:5" ht="12.75">
      <c r="A66" s="11" t="s">
        <v>51</v>
      </c>
      <c r="B66" s="26" t="s">
        <v>52</v>
      </c>
      <c r="C66" s="16">
        <v>84469486.56</v>
      </c>
      <c r="D66" s="16">
        <v>41406878.95</v>
      </c>
      <c r="E66" s="14">
        <f t="shared" si="1"/>
        <v>49.01992498863841</v>
      </c>
    </row>
    <row r="67" spans="1:5" ht="12.75">
      <c r="A67" s="11" t="s">
        <v>101</v>
      </c>
      <c r="B67" s="26" t="s">
        <v>102</v>
      </c>
      <c r="C67" s="16">
        <v>1788610</v>
      </c>
      <c r="D67" s="16">
        <v>946782.38</v>
      </c>
      <c r="E67" s="14">
        <f t="shared" si="1"/>
        <v>52.93397554525582</v>
      </c>
    </row>
    <row r="68" spans="1:5" ht="12.75">
      <c r="A68" s="8" t="s">
        <v>53</v>
      </c>
      <c r="B68" s="24" t="s">
        <v>111</v>
      </c>
      <c r="C68" s="15">
        <f>SUM(C69:C69)</f>
        <v>516800</v>
      </c>
      <c r="D68" s="15">
        <f>SUM(D69:D69)</f>
        <v>0</v>
      </c>
      <c r="E68" s="7">
        <f t="shared" si="1"/>
        <v>0</v>
      </c>
    </row>
    <row r="69" spans="1:5" ht="12.75">
      <c r="A69" s="11" t="s">
        <v>71</v>
      </c>
      <c r="B69" s="26" t="s">
        <v>103</v>
      </c>
      <c r="C69" s="16">
        <v>516800</v>
      </c>
      <c r="D69" s="16">
        <v>0</v>
      </c>
      <c r="E69" s="14">
        <f t="shared" si="1"/>
        <v>0</v>
      </c>
    </row>
    <row r="70" spans="1:5" ht="12.75">
      <c r="A70" s="8" t="s">
        <v>54</v>
      </c>
      <c r="B70" s="24" t="s">
        <v>55</v>
      </c>
      <c r="C70" s="15">
        <f>SUM(C71:C73)</f>
        <v>13764860.4</v>
      </c>
      <c r="D70" s="15">
        <f>SUM(D71:D73)</f>
        <v>4088281.13</v>
      </c>
      <c r="E70" s="7">
        <f t="shared" si="1"/>
        <v>29.70085428545283</v>
      </c>
    </row>
    <row r="71" spans="1:5" ht="12.75">
      <c r="A71" s="54" t="s">
        <v>112</v>
      </c>
      <c r="B71" s="55" t="s">
        <v>113</v>
      </c>
      <c r="C71" s="56">
        <v>475300</v>
      </c>
      <c r="D71" s="56">
        <v>0</v>
      </c>
      <c r="E71" s="7"/>
    </row>
    <row r="72" spans="1:5" ht="12.75">
      <c r="A72" s="11" t="s">
        <v>56</v>
      </c>
      <c r="B72" s="26" t="s">
        <v>57</v>
      </c>
      <c r="C72" s="16">
        <v>6560260.4</v>
      </c>
      <c r="D72" s="16">
        <v>2299397.51</v>
      </c>
      <c r="E72" s="14">
        <f t="shared" si="1"/>
        <v>35.050399981073916</v>
      </c>
    </row>
    <row r="73" spans="1:5" ht="12.75">
      <c r="A73" s="11" t="s">
        <v>130</v>
      </c>
      <c r="B73" s="59" t="s">
        <v>131</v>
      </c>
      <c r="C73" s="16">
        <v>6729300</v>
      </c>
      <c r="D73" s="16">
        <v>1788883.62</v>
      </c>
      <c r="E73" s="14">
        <f t="shared" si="1"/>
        <v>26.58350229592974</v>
      </c>
    </row>
    <row r="74" spans="1:5" ht="12.75">
      <c r="A74" s="49" t="s">
        <v>74</v>
      </c>
      <c r="B74" s="53" t="s">
        <v>105</v>
      </c>
      <c r="C74" s="51">
        <v>1420900</v>
      </c>
      <c r="D74" s="51">
        <v>1255517</v>
      </c>
      <c r="E74" s="52">
        <f t="shared" si="1"/>
        <v>88.36068688859173</v>
      </c>
    </row>
    <row r="75" spans="1:5" ht="12.75">
      <c r="A75" s="49" t="s">
        <v>106</v>
      </c>
      <c r="B75" s="53" t="s">
        <v>107</v>
      </c>
      <c r="C75" s="51"/>
      <c r="D75" s="51"/>
      <c r="E75" s="52"/>
    </row>
    <row r="76" spans="1:5" ht="12.75">
      <c r="A76" s="8" t="s">
        <v>104</v>
      </c>
      <c r="B76" s="47" t="s">
        <v>142</v>
      </c>
      <c r="C76" s="15">
        <v>24618653.38</v>
      </c>
      <c r="D76" s="15">
        <v>12932752.79</v>
      </c>
      <c r="E76" s="52">
        <f t="shared" si="1"/>
        <v>52.532332253828585</v>
      </c>
    </row>
    <row r="77" spans="1:5" ht="12.75">
      <c r="A77" s="8" t="s">
        <v>58</v>
      </c>
      <c r="B77" s="28" t="s">
        <v>59</v>
      </c>
      <c r="C77" s="15">
        <f>C33+C42+C43+C47+C52+C57+C59+C65+C68+C70+C74+C75+C76</f>
        <v>835368671.6099999</v>
      </c>
      <c r="D77" s="15">
        <f>D33+D42+D43+D47+D52+D57+D59+D65+D68+D70+D74+D75+D76</f>
        <v>410602780.72</v>
      </c>
      <c r="E77" s="7">
        <f t="shared" si="1"/>
        <v>49.152283856736965</v>
      </c>
    </row>
    <row r="78" spans="1:5" ht="12.75">
      <c r="A78" s="5"/>
      <c r="B78" s="28" t="s">
        <v>73</v>
      </c>
      <c r="C78" s="15">
        <f>SUM(C31-C77)</f>
        <v>-23002329.659999847</v>
      </c>
      <c r="D78" s="15">
        <f>SUM(D31-D77)</f>
        <v>38722369.43999994</v>
      </c>
      <c r="E78" s="7"/>
    </row>
    <row r="79" spans="1:5" ht="12.75">
      <c r="A79" s="29"/>
      <c r="B79" s="30"/>
      <c r="C79" s="31"/>
      <c r="D79" s="31"/>
      <c r="E79" s="31"/>
    </row>
    <row r="80" spans="1:5" ht="12.75" customHeight="1">
      <c r="A80" s="34"/>
      <c r="B80" s="32"/>
      <c r="C80" s="33"/>
      <c r="D80" s="31"/>
      <c r="E80" s="31"/>
    </row>
    <row r="81" spans="1:3" ht="12.75">
      <c r="A81" s="69" t="s">
        <v>152</v>
      </c>
      <c r="B81" s="69"/>
      <c r="C81" s="48" t="s">
        <v>153</v>
      </c>
    </row>
  </sheetData>
  <sheetProtection/>
  <mergeCells count="3">
    <mergeCell ref="A1:E1"/>
    <mergeCell ref="A2:E2"/>
    <mergeCell ref="A81:B81"/>
  </mergeCells>
  <printOptions/>
  <pageMargins left="0.7086614173228347" right="0.1968503937007874" top="0.35433070866141736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fo-fyhzfmx5w06w</cp:lastModifiedBy>
  <cp:lastPrinted>2018-04-19T10:27:15Z</cp:lastPrinted>
  <dcterms:created xsi:type="dcterms:W3CDTF">1996-10-08T23:32:33Z</dcterms:created>
  <dcterms:modified xsi:type="dcterms:W3CDTF">2018-07-10T13:26:45Z</dcterms:modified>
  <cp:category/>
  <cp:version/>
  <cp:contentType/>
  <cp:contentStatus/>
</cp:coreProperties>
</file>